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0725" tabRatio="500" activeTab="0"/>
  </bookViews>
  <sheets>
    <sheet name="pointage AG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<sst xmlns="http://schemas.openxmlformats.org/spreadsheetml/2006/main" count="778" uniqueCount="763">
  <si>
    <t>N° Club</t>
  </si>
  <si>
    <t>Nom du Club</t>
  </si>
  <si>
    <t>Président du Club</t>
  </si>
  <si>
    <t>voix</t>
  </si>
  <si>
    <t>CLUBS PRESENTS</t>
  </si>
  <si>
    <t>CLUBS REPRESENTES</t>
  </si>
  <si>
    <t>Pointé !</t>
  </si>
  <si>
    <t>Voix!</t>
  </si>
  <si>
    <t>NBRE CLUBS</t>
  </si>
  <si>
    <t>04180041</t>
  </si>
  <si>
    <t>04180057</t>
  </si>
  <si>
    <t>Francois PERROT</t>
  </si>
  <si>
    <t>04180157</t>
  </si>
  <si>
    <t>Michael RIBEIRO</t>
  </si>
  <si>
    <t>04180174</t>
  </si>
  <si>
    <t>04180304</t>
  </si>
  <si>
    <t>04180313</t>
  </si>
  <si>
    <t>David MICLET</t>
  </si>
  <si>
    <t>04180485</t>
  </si>
  <si>
    <t>Maryvonne GIRAULT</t>
  </si>
  <si>
    <t>04180486</t>
  </si>
  <si>
    <t>Marie Noelle THOMAS</t>
  </si>
  <si>
    <t>04180530</t>
  </si>
  <si>
    <t>Christiane TERMINET</t>
  </si>
  <si>
    <t>04180613</t>
  </si>
  <si>
    <t>04180621</t>
  </si>
  <si>
    <t>Philippe BONZACK</t>
  </si>
  <si>
    <t>04180682</t>
  </si>
  <si>
    <t>04180694</t>
  </si>
  <si>
    <t>04180696</t>
  </si>
  <si>
    <t>Romain BARDIN</t>
  </si>
  <si>
    <t>04180711</t>
  </si>
  <si>
    <t>Benjamin FOLTIER</t>
  </si>
  <si>
    <t>04180716</t>
  </si>
  <si>
    <t>Michel DESCLOUX</t>
  </si>
  <si>
    <t>04180718</t>
  </si>
  <si>
    <t>Dominique MARTIN</t>
  </si>
  <si>
    <t>04180721</t>
  </si>
  <si>
    <t>04180726</t>
  </si>
  <si>
    <t>04180727</t>
  </si>
  <si>
    <t>04180728</t>
  </si>
  <si>
    <t>04180729</t>
  </si>
  <si>
    <t>Philippe DOMINIQUE</t>
  </si>
  <si>
    <t>04180732</t>
  </si>
  <si>
    <t>Philippe OURY</t>
  </si>
  <si>
    <t>04180734</t>
  </si>
  <si>
    <t>04180737</t>
  </si>
  <si>
    <t>04280004</t>
  </si>
  <si>
    <t>04280005</t>
  </si>
  <si>
    <t>Johan HOUBEN</t>
  </si>
  <si>
    <t>04280038</t>
  </si>
  <si>
    <t>Michel GODARD</t>
  </si>
  <si>
    <t>04280045</t>
  </si>
  <si>
    <t>Gilles GAUDRON</t>
  </si>
  <si>
    <t>04280048</t>
  </si>
  <si>
    <t>04280049</t>
  </si>
  <si>
    <t>Bernard DUBESSAY</t>
  </si>
  <si>
    <t>04280104</t>
  </si>
  <si>
    <t>04280121</t>
  </si>
  <si>
    <t>Aurore BONSERGENT</t>
  </si>
  <si>
    <t>04280202</t>
  </si>
  <si>
    <t>Laurent FEILLU</t>
  </si>
  <si>
    <t>04280322</t>
  </si>
  <si>
    <t>Thomas VALLEE</t>
  </si>
  <si>
    <t>04280359</t>
  </si>
  <si>
    <t>04280404</t>
  </si>
  <si>
    <t>Blaise FERRE</t>
  </si>
  <si>
    <t>04280484</t>
  </si>
  <si>
    <t>04280517</t>
  </si>
  <si>
    <t>Cedric LEGUAY</t>
  </si>
  <si>
    <t>04280529</t>
  </si>
  <si>
    <t>04280593</t>
  </si>
  <si>
    <t>04280610</t>
  </si>
  <si>
    <t>Jean LERICHE</t>
  </si>
  <si>
    <t>04280612</t>
  </si>
  <si>
    <t>Alexis ROUGEAULT</t>
  </si>
  <si>
    <t>04280617</t>
  </si>
  <si>
    <t>04280632</t>
  </si>
  <si>
    <t>Franck BUDET</t>
  </si>
  <si>
    <t>04280681</t>
  </si>
  <si>
    <t>Sylvain SUREAU</t>
  </si>
  <si>
    <t>04280705</t>
  </si>
  <si>
    <t>04280716</t>
  </si>
  <si>
    <t>Luc FROMAGER</t>
  </si>
  <si>
    <t>04280718</t>
  </si>
  <si>
    <t>04280719</t>
  </si>
  <si>
    <t>Laurent MAHLER</t>
  </si>
  <si>
    <t>04280722</t>
  </si>
  <si>
    <t>04360002</t>
  </si>
  <si>
    <t>Pascal LAMIOT</t>
  </si>
  <si>
    <t>04360005</t>
  </si>
  <si>
    <t>Fabien GUILLAUME</t>
  </si>
  <si>
    <t>04360009</t>
  </si>
  <si>
    <t>Yannick HIRBET</t>
  </si>
  <si>
    <t>04360123</t>
  </si>
  <si>
    <t>Patrick IMBERT</t>
  </si>
  <si>
    <t>04360124</t>
  </si>
  <si>
    <t>Francis TREMBLAIS</t>
  </si>
  <si>
    <t>04360315</t>
  </si>
  <si>
    <t>Franck COCHETEUX</t>
  </si>
  <si>
    <t>04360340</t>
  </si>
  <si>
    <t>04360341</t>
  </si>
  <si>
    <t>Bruno SERVOIN</t>
  </si>
  <si>
    <t>04360343</t>
  </si>
  <si>
    <t>Dominique LACOTE</t>
  </si>
  <si>
    <t>04360453</t>
  </si>
  <si>
    <t>Nicolas DEVINEAU</t>
  </si>
  <si>
    <t>04360454</t>
  </si>
  <si>
    <t>04360481</t>
  </si>
  <si>
    <t>Marc VILETTE</t>
  </si>
  <si>
    <t>04360605</t>
  </si>
  <si>
    <t>Alexandre MARONNEAU</t>
  </si>
  <si>
    <t>04360707</t>
  </si>
  <si>
    <t>04360721</t>
  </si>
  <si>
    <t>Alain MIALOT</t>
  </si>
  <si>
    <t>04360723</t>
  </si>
  <si>
    <t>Marc PICAUD</t>
  </si>
  <si>
    <t>04360724</t>
  </si>
  <si>
    <t>Michel CASY</t>
  </si>
  <si>
    <t>04360725</t>
  </si>
  <si>
    <t>04360726</t>
  </si>
  <si>
    <t>04360727</t>
  </si>
  <si>
    <t>Christophe HOURY</t>
  </si>
  <si>
    <t>04360728</t>
  </si>
  <si>
    <t>Dominique ROUSSEAU</t>
  </si>
  <si>
    <t>04360729</t>
  </si>
  <si>
    <t>Jerome GIRARD</t>
  </si>
  <si>
    <t>04370001</t>
  </si>
  <si>
    <t>04370002</t>
  </si>
  <si>
    <t>04370004</t>
  </si>
  <si>
    <t>Claude GUILBAUD</t>
  </si>
  <si>
    <t>04370011</t>
  </si>
  <si>
    <t>Patrice GARNIER</t>
  </si>
  <si>
    <t>04370013</t>
  </si>
  <si>
    <t>04370015</t>
  </si>
  <si>
    <t>Gilles DESGRANGES</t>
  </si>
  <si>
    <t>04370024</t>
  </si>
  <si>
    <t>Cedric PILON</t>
  </si>
  <si>
    <t>04370033</t>
  </si>
  <si>
    <t>Alain RABOUILLE</t>
  </si>
  <si>
    <t>04370038</t>
  </si>
  <si>
    <t>04370102</t>
  </si>
  <si>
    <t>04370132</t>
  </si>
  <si>
    <t>04370146</t>
  </si>
  <si>
    <t>04370151</t>
  </si>
  <si>
    <t>Michel DAUPHIN</t>
  </si>
  <si>
    <t>04370167</t>
  </si>
  <si>
    <t>Frederic MARTINEAU</t>
  </si>
  <si>
    <t>04370183</t>
  </si>
  <si>
    <t>04370269</t>
  </si>
  <si>
    <t>04370284</t>
  </si>
  <si>
    <t>Geoffrey BORDY</t>
  </si>
  <si>
    <t>04370289</t>
  </si>
  <si>
    <t>Gilles AMARGER</t>
  </si>
  <si>
    <t>04370307</t>
  </si>
  <si>
    <t>Jeremy RIDOUARD</t>
  </si>
  <si>
    <t>04370346</t>
  </si>
  <si>
    <t>Fabrice LAURENS</t>
  </si>
  <si>
    <t>04370349</t>
  </si>
  <si>
    <t>04370425</t>
  </si>
  <si>
    <t>Thierry RIBY</t>
  </si>
  <si>
    <t>04370439</t>
  </si>
  <si>
    <t>04370442</t>
  </si>
  <si>
    <t>Christophe ROULLAIS</t>
  </si>
  <si>
    <t>04370464</t>
  </si>
  <si>
    <t>Yannick FRANCOIS</t>
  </si>
  <si>
    <t>04370465</t>
  </si>
  <si>
    <t>Pierre NION</t>
  </si>
  <si>
    <t>04370478</t>
  </si>
  <si>
    <t>Frederique PILFERT</t>
  </si>
  <si>
    <t>04370498</t>
  </si>
  <si>
    <t>Thierry BOURDILLEAU</t>
  </si>
  <si>
    <t>04370533</t>
  </si>
  <si>
    <t>Charles FOUCAULT</t>
  </si>
  <si>
    <t>04370548</t>
  </si>
  <si>
    <t>Pierre MICHALLON</t>
  </si>
  <si>
    <t>04370549</t>
  </si>
  <si>
    <t>04370566</t>
  </si>
  <si>
    <t>Benjamin FERRE</t>
  </si>
  <si>
    <t>04370583</t>
  </si>
  <si>
    <t>04370596</t>
  </si>
  <si>
    <t>Fabien LASCOLS</t>
  </si>
  <si>
    <t>04370608</t>
  </si>
  <si>
    <t>Ludovic GALLAIS</t>
  </si>
  <si>
    <t>04370615</t>
  </si>
  <si>
    <t>04370625</t>
  </si>
  <si>
    <t>Sylvain TREGRET</t>
  </si>
  <si>
    <t>04370637</t>
  </si>
  <si>
    <t>Sebastien DEBOIS</t>
  </si>
  <si>
    <t>04370656</t>
  </si>
  <si>
    <t>Frederic BUSSANG</t>
  </si>
  <si>
    <t>04370669</t>
  </si>
  <si>
    <t>04370681</t>
  </si>
  <si>
    <t>04370682</t>
  </si>
  <si>
    <t>Christian LERIDON</t>
  </si>
  <si>
    <t>04370690</t>
  </si>
  <si>
    <t>04370691</t>
  </si>
  <si>
    <t>04370694</t>
  </si>
  <si>
    <t>Pascal BOURDIER</t>
  </si>
  <si>
    <t>04370698</t>
  </si>
  <si>
    <t>04370708</t>
  </si>
  <si>
    <t>Audrey BARREAU</t>
  </si>
  <si>
    <t>04370709</t>
  </si>
  <si>
    <t>04370723</t>
  </si>
  <si>
    <t>04370724</t>
  </si>
  <si>
    <t>Philippe MAUCOURANT</t>
  </si>
  <si>
    <t>04370727</t>
  </si>
  <si>
    <t>04370730</t>
  </si>
  <si>
    <t>Bruno BASTIN</t>
  </si>
  <si>
    <t>04410015</t>
  </si>
  <si>
    <t>Daniel GILLARD</t>
  </si>
  <si>
    <t>04410016</t>
  </si>
  <si>
    <t>Steven HALBOT</t>
  </si>
  <si>
    <t>04410017</t>
  </si>
  <si>
    <t>Veronique JULIEN</t>
  </si>
  <si>
    <t>04410065</t>
  </si>
  <si>
    <t>Patrick LACROIX</t>
  </si>
  <si>
    <t>04410080</t>
  </si>
  <si>
    <t>04410083</t>
  </si>
  <si>
    <t>04410217</t>
  </si>
  <si>
    <t>04410279</t>
  </si>
  <si>
    <t>04410390</t>
  </si>
  <si>
    <t>04410466</t>
  </si>
  <si>
    <t>Samuel KLEIN</t>
  </si>
  <si>
    <t>04410467</t>
  </si>
  <si>
    <t>Olivier LECUIR</t>
  </si>
  <si>
    <t>04410469</t>
  </si>
  <si>
    <t>04410507</t>
  </si>
  <si>
    <t>Philippe NOURRY</t>
  </si>
  <si>
    <t>04410537</t>
  </si>
  <si>
    <t>04410543</t>
  </si>
  <si>
    <t>Olivier DOUADY</t>
  </si>
  <si>
    <t>04410546</t>
  </si>
  <si>
    <t>04410567</t>
  </si>
  <si>
    <t>04410586</t>
  </si>
  <si>
    <t>04410594</t>
  </si>
  <si>
    <t>Christel SACRE</t>
  </si>
  <si>
    <t>04410612</t>
  </si>
  <si>
    <t>Arnaud BADIN</t>
  </si>
  <si>
    <t>04410615</t>
  </si>
  <si>
    <t>Didier RONNAY</t>
  </si>
  <si>
    <t>04410636</t>
  </si>
  <si>
    <t>Dominique JOUSSE</t>
  </si>
  <si>
    <t>04410696</t>
  </si>
  <si>
    <t>Mickael TOURNELLE</t>
  </si>
  <si>
    <t>04410697</t>
  </si>
  <si>
    <t>Francis LUCAS</t>
  </si>
  <si>
    <t>04410718</t>
  </si>
  <si>
    <t>Philippe VINCENT</t>
  </si>
  <si>
    <t>04410724</t>
  </si>
  <si>
    <t>Sidi MOULESSEHOUL</t>
  </si>
  <si>
    <t>04410726</t>
  </si>
  <si>
    <t>04410728</t>
  </si>
  <si>
    <t>04410729</t>
  </si>
  <si>
    <t>Laurent PINAULT</t>
  </si>
  <si>
    <t>04410730</t>
  </si>
  <si>
    <t>Manuel BARROIS</t>
  </si>
  <si>
    <t>04450026</t>
  </si>
  <si>
    <t>Marylene LABLEE</t>
  </si>
  <si>
    <t>04450031</t>
  </si>
  <si>
    <t>Gerard AUBAGUE</t>
  </si>
  <si>
    <t>04450036</t>
  </si>
  <si>
    <t>04450059</t>
  </si>
  <si>
    <t>Christophe HUET</t>
  </si>
  <si>
    <t>04450108</t>
  </si>
  <si>
    <t>Denis MENEAU</t>
  </si>
  <si>
    <t>04450144</t>
  </si>
  <si>
    <t>04450155</t>
  </si>
  <si>
    <t>04450184</t>
  </si>
  <si>
    <t>Raymond GIRARD</t>
  </si>
  <si>
    <t>04450186</t>
  </si>
  <si>
    <t>04450187</t>
  </si>
  <si>
    <t>04450192</t>
  </si>
  <si>
    <t>Nicolas RICHER</t>
  </si>
  <si>
    <t>04450210</t>
  </si>
  <si>
    <t>Christian URBANIAK</t>
  </si>
  <si>
    <t>04450267</t>
  </si>
  <si>
    <t>04450285</t>
  </si>
  <si>
    <t>Nicolas WOOD</t>
  </si>
  <si>
    <t>04450295</t>
  </si>
  <si>
    <t>Bernard PILLET</t>
  </si>
  <si>
    <t>04450309</t>
  </si>
  <si>
    <t>Guy BERNARDIE</t>
  </si>
  <si>
    <t>04450410</t>
  </si>
  <si>
    <t>Fabien GASNIER</t>
  </si>
  <si>
    <t>04450413</t>
  </si>
  <si>
    <t>Laurence GOUNOT</t>
  </si>
  <si>
    <t>04450417</t>
  </si>
  <si>
    <t>Didier LEVASSORT</t>
  </si>
  <si>
    <t>04450429</t>
  </si>
  <si>
    <t>Fabien PRUVOT</t>
  </si>
  <si>
    <t>04450450</t>
  </si>
  <si>
    <t>Lionel GUILLON</t>
  </si>
  <si>
    <t>04450561</t>
  </si>
  <si>
    <t>Remy PLUN</t>
  </si>
  <si>
    <t>04450571</t>
  </si>
  <si>
    <t>Fabien PONCELET</t>
  </si>
  <si>
    <t>04450573</t>
  </si>
  <si>
    <t>04450576</t>
  </si>
  <si>
    <t>04450580</t>
  </si>
  <si>
    <t>Eric RIVALLAIN</t>
  </si>
  <si>
    <t>04450589</t>
  </si>
  <si>
    <t>Daniel MUNOZ</t>
  </si>
  <si>
    <t>04450614</t>
  </si>
  <si>
    <t>04450616</t>
  </si>
  <si>
    <t>Jean SAGOT</t>
  </si>
  <si>
    <t>04450617</t>
  </si>
  <si>
    <t>Philippe PETIT</t>
  </si>
  <si>
    <t>04450661</t>
  </si>
  <si>
    <t>04450663</t>
  </si>
  <si>
    <t>Claude RIFFET</t>
  </si>
  <si>
    <t>04450702</t>
  </si>
  <si>
    <t>Herve VERVIALLE</t>
  </si>
  <si>
    <t>04450706</t>
  </si>
  <si>
    <t>04450712</t>
  </si>
  <si>
    <t>Alain CHALINE</t>
  </si>
  <si>
    <t>04450733</t>
  </si>
  <si>
    <t>04450734</t>
  </si>
  <si>
    <t>04450737</t>
  </si>
  <si>
    <t>Patrick RATISSEAU</t>
  </si>
  <si>
    <t>04450748</t>
  </si>
  <si>
    <t>Stephane ROULLIER</t>
  </si>
  <si>
    <t>04450750</t>
  </si>
  <si>
    <t>04450751</t>
  </si>
  <si>
    <t>Thierry QUETARD</t>
  </si>
  <si>
    <t>04450753</t>
  </si>
  <si>
    <t>Dany TRIOREAU</t>
  </si>
  <si>
    <t>04450754</t>
  </si>
  <si>
    <t>04450756</t>
  </si>
  <si>
    <t>04450757</t>
  </si>
  <si>
    <t>Stephane ENGEL</t>
  </si>
  <si>
    <t>04450758</t>
  </si>
  <si>
    <t>04450759</t>
  </si>
  <si>
    <t>04450760</t>
  </si>
  <si>
    <t>Christophe MENANTEAU</t>
  </si>
  <si>
    <t>04450762</t>
  </si>
  <si>
    <t>Vincent MARCHAND</t>
  </si>
  <si>
    <t>04450763</t>
  </si>
  <si>
    <t>04450768</t>
  </si>
  <si>
    <t>04450772</t>
  </si>
  <si>
    <t>Alain DALAIGRE</t>
  </si>
  <si>
    <t>04450773</t>
  </si>
  <si>
    <t>Total voix</t>
  </si>
  <si>
    <t>Total clubs</t>
  </si>
  <si>
    <t>club non present ou rep</t>
  </si>
  <si>
    <t>Nombre de voix de l'AG.</t>
  </si>
  <si>
    <t>club present ou rep</t>
  </si>
  <si>
    <t>nb de voix pres.</t>
  </si>
  <si>
    <t>Clubs présents ou représentés</t>
  </si>
  <si>
    <t>Quorum de l'Assemblée</t>
  </si>
  <si>
    <t>Quorum doit etre = ou &gt;</t>
  </si>
  <si>
    <t>Clubs</t>
  </si>
  <si>
    <t>Voix</t>
  </si>
  <si>
    <t>Maxime CHANTEREAU</t>
  </si>
  <si>
    <t>Benoit GASNIER</t>
  </si>
  <si>
    <t>Marc TILLIER</t>
  </si>
  <si>
    <t>Emmanuel BOISRAME</t>
  </si>
  <si>
    <t>Florent TERRIEN</t>
  </si>
  <si>
    <t>Alexandre DEGEORGE</t>
  </si>
  <si>
    <t>Thomas FONTAINE</t>
  </si>
  <si>
    <t>John BRAMARD</t>
  </si>
  <si>
    <t>04370731</t>
  </si>
  <si>
    <t>ASTT DU NAIS</t>
  </si>
  <si>
    <t>Sophie FLORANCE</t>
  </si>
  <si>
    <t>Romain POIGNARD</t>
  </si>
  <si>
    <t>Bruno UZAN</t>
  </si>
  <si>
    <t>Jonathan PITOIS</t>
  </si>
  <si>
    <t>Thierry AGUILLON</t>
  </si>
  <si>
    <t>Martial REBEYROL</t>
  </si>
  <si>
    <t>Xavier BOLF</t>
  </si>
  <si>
    <t>Cyril BELLOY</t>
  </si>
  <si>
    <t>Fabien LIMOUZY</t>
  </si>
  <si>
    <t>David MARGET</t>
  </si>
  <si>
    <t>Vincent GERVAISE</t>
  </si>
  <si>
    <t>04360730</t>
  </si>
  <si>
    <t>William REIGNOUX</t>
  </si>
  <si>
    <t>Christophe HEUBERGER</t>
  </si>
  <si>
    <t>Christophe GOURDY</t>
  </si>
  <si>
    <t>Maurice BOURDIN</t>
  </si>
  <si>
    <t>Johan DE BESSE</t>
  </si>
  <si>
    <t>Julien LHERAULT</t>
  </si>
  <si>
    <t>Patrice PRUNIER</t>
  </si>
  <si>
    <t>Claude LHORTOLARY</t>
  </si>
  <si>
    <t>Richard HUBERT</t>
  </si>
  <si>
    <t>Denis CHAPOTOT</t>
  </si>
  <si>
    <t>Pascal BEAUVALLET</t>
  </si>
  <si>
    <t>Erick LARUE</t>
  </si>
  <si>
    <t>Jean-Michel BRECHARD</t>
  </si>
  <si>
    <t>LHORTOLARY Claude</t>
  </si>
  <si>
    <t>Nathan GODIN</t>
  </si>
  <si>
    <t>Benjamin BADUFLE</t>
  </si>
  <si>
    <t>CERCLE PONGISTE MEHUNOIS</t>
  </si>
  <si>
    <t>F.J. FOECY TT</t>
  </si>
  <si>
    <t>CJM BOURGES TT</t>
  </si>
  <si>
    <t>E.P. GRACAY-GENOUILLY</t>
  </si>
  <si>
    <t>PING PONG CLUB ORVAL</t>
  </si>
  <si>
    <t>CE MBDA BOURGES TENNIS TABLE</t>
  </si>
  <si>
    <t>A.T.T. PREVERANGES</t>
  </si>
  <si>
    <t>TT AUBIGNY SUR NERE</t>
  </si>
  <si>
    <t>Philippe ROGER</t>
  </si>
  <si>
    <t>GAZELEC BOURGES TT</t>
  </si>
  <si>
    <t>AVORD TT</t>
  </si>
  <si>
    <t>Samuel VIGNERON</t>
  </si>
  <si>
    <t>Christian</t>
  </si>
  <si>
    <t>ST. DOULCHARD TT.</t>
  </si>
  <si>
    <t>TT.BELLEVILLE-LERE</t>
  </si>
  <si>
    <t>C P BIGNY VALLENAY</t>
  </si>
  <si>
    <t>SLD.FUSSY</t>
  </si>
  <si>
    <t>T.T. GERMINOIS</t>
  </si>
  <si>
    <t>GAZELEC BELLEVILLE</t>
  </si>
  <si>
    <t>VIERZON PING</t>
  </si>
  <si>
    <t>FOYER RURAL PARASSY T.T.</t>
  </si>
  <si>
    <t>TT SIPS DUN SUR AURON</t>
  </si>
  <si>
    <t>CTT CHAROST</t>
  </si>
  <si>
    <t>Jerome</t>
  </si>
  <si>
    <t>TT PLAIMPIED  GIVAUDINS</t>
  </si>
  <si>
    <t>Regis VANDAMME</t>
  </si>
  <si>
    <t>TENNIS DE TABLE VALLONNAIS</t>
  </si>
  <si>
    <t>AVENIR DE LIGNIERES TT</t>
  </si>
  <si>
    <t>BAUGY TENNIS DE TABLE</t>
  </si>
  <si>
    <t>Sebastien BOURREAU</t>
  </si>
  <si>
    <t>TENNIS DE TABLE SUD CHER</t>
  </si>
  <si>
    <t>Frederic AUSSIETTE</t>
  </si>
  <si>
    <t>04180738</t>
  </si>
  <si>
    <t>SAINT AMAND PING</t>
  </si>
  <si>
    <t>Vincent</t>
  </si>
  <si>
    <t>C'CHARTRES TENNIS DE TABLE</t>
  </si>
  <si>
    <t>CH CHATEAUDUN</t>
  </si>
  <si>
    <t>A S  THYMERAIS CHATEAUNEUF</t>
  </si>
  <si>
    <t>AMICALE EPERNON</t>
  </si>
  <si>
    <t>A.S.J.NOGENT LE ROTROU</t>
  </si>
  <si>
    <t>TTPS SENONCHES</t>
  </si>
  <si>
    <t>ASTT BAILLEAU LE PIN</t>
  </si>
  <si>
    <t>Celine BRABANT</t>
  </si>
  <si>
    <t>LUISANT AC Tennis de Table</t>
  </si>
  <si>
    <t>US YEVRES</t>
  </si>
  <si>
    <t>PAYS COURVILLOIS TT</t>
  </si>
  <si>
    <t>STADE LOUPEEN</t>
  </si>
  <si>
    <t>Stephane OLLIVIER</t>
  </si>
  <si>
    <t>GAIS MOIS. VOVES</t>
  </si>
  <si>
    <t>GAULOISE GAULT ST.DENIS</t>
  </si>
  <si>
    <t>Aurelien PALLU</t>
  </si>
  <si>
    <t>FRANCOURVILLE LD.</t>
  </si>
  <si>
    <t>E.S.MAINTENON-PIERRES T.T.</t>
  </si>
  <si>
    <t>ES.JOUY ST-PREST TT.</t>
  </si>
  <si>
    <t>Antoine PARENT</t>
  </si>
  <si>
    <t>P.C. COLTAINVILLE TT.</t>
  </si>
  <si>
    <t>TT.CLOYSIEN</t>
  </si>
  <si>
    <t>PONGISTES DE COMBRAY</t>
  </si>
  <si>
    <t>Stephane CHAUVEAU</t>
  </si>
  <si>
    <t>CLUB DE BROUE</t>
  </si>
  <si>
    <t>BARJOUVILLE SCL.</t>
  </si>
  <si>
    <t>GUE DE LONGROI TENNIS DE</t>
  </si>
  <si>
    <t>Herve VIEL</t>
  </si>
  <si>
    <t>ES Nogent le roi-Villemeux TT</t>
  </si>
  <si>
    <t>FRESNAY L'EVEQUE TENNIS DE</t>
  </si>
  <si>
    <t>ASTT BREZOLLES</t>
  </si>
  <si>
    <t>AGGLO DREUX VERNOUILLET TT</t>
  </si>
  <si>
    <t>CTT.DEOLS</t>
  </si>
  <si>
    <t>CP. LEVROUX</t>
  </si>
  <si>
    <t>PING PONG CLUB ISSOLDUNOIS</t>
  </si>
  <si>
    <t>US.ARGENTON</t>
  </si>
  <si>
    <t>TT.BRENNE LE BLANC</t>
  </si>
  <si>
    <t>US TENNIS DE TABLE LA CHATRE</t>
  </si>
  <si>
    <t>A S P O CHATEAUROUX</t>
  </si>
  <si>
    <t>A.T.T. CHABRIS</t>
  </si>
  <si>
    <t>CLUB PONGISTES BUZANCEENS</t>
  </si>
  <si>
    <t>CLUB PONGISTE VATANAIS</t>
  </si>
  <si>
    <t>BERRICHONNE-CHATEAUROUX</t>
  </si>
  <si>
    <t>A.T.T. LUANT</t>
  </si>
  <si>
    <t>C.2T MARTIZAY</t>
  </si>
  <si>
    <t>ASTT PRUNIERS</t>
  </si>
  <si>
    <t>CLUB.PONGISTE. SAINT CYPRIEN</t>
  </si>
  <si>
    <t>CORPO36 TENNIS DE TABLE</t>
  </si>
  <si>
    <t>US AIGURANDE SECTION TT</t>
  </si>
  <si>
    <t>Stephane LONGEQUEUE</t>
  </si>
  <si>
    <t>CTT REUILLOIS</t>
  </si>
  <si>
    <t>ASS.TT AMBRAULT</t>
  </si>
  <si>
    <t>US LE POINCONNET</t>
  </si>
  <si>
    <t>THEO PING VILLEDIEU TT</t>
  </si>
  <si>
    <t>CTT CEAULMONT-LES GRANGES</t>
  </si>
  <si>
    <t>R.S. ST CYR-SUR-LOIRE</t>
  </si>
  <si>
    <t>4S TOURS T.T.</t>
  </si>
  <si>
    <t>C.E.S. TOURS</t>
  </si>
  <si>
    <t>A.S.T.T. ESVRES</t>
  </si>
  <si>
    <t>T.T. BLERE VAL DE CHER</t>
  </si>
  <si>
    <t>Kevin VANDIER</t>
  </si>
  <si>
    <t>P.P.C. ST MARTIN LE BEAU</t>
  </si>
  <si>
    <t>U.S. RENAUDINE T.T.</t>
  </si>
  <si>
    <t>U.S. CHAMBRAY-LES-TOURS</t>
  </si>
  <si>
    <t>U.S.E. AVOINE-BEAUMONT</t>
  </si>
  <si>
    <t>A.C. AMBOISE TENNIS DE TABLE</t>
  </si>
  <si>
    <t>TENNIS DE TABLE CHINONAIS</t>
  </si>
  <si>
    <t>Fabien TAUSSAC</t>
  </si>
  <si>
    <t>A.S MONTLOUIS-SUR-LOIRE</t>
  </si>
  <si>
    <t>David SOULIER-</t>
  </si>
  <si>
    <t>C.S.MEMBROLLAIS Tennis de Table</t>
  </si>
  <si>
    <t>US LA RICHE TENNIS DE TABLE</t>
  </si>
  <si>
    <t>A.S. FONDETTES</t>
  </si>
  <si>
    <t>Jose DOS  SANTOS</t>
  </si>
  <si>
    <t>ST-AVERTIN SPORTS TT</t>
  </si>
  <si>
    <t>Jean-Luc MARQUET</t>
  </si>
  <si>
    <t>R.C. BALLAN</t>
  </si>
  <si>
    <t>A.S. SAVONNIERES</t>
  </si>
  <si>
    <t>SAINTE-MAURE TENNIS DE TABLE</t>
  </si>
  <si>
    <t>U.S. VERNOU SUR BRENNE</t>
  </si>
  <si>
    <t>T.T. MONTS ARTANNES</t>
  </si>
  <si>
    <t>A.S.T.T. de CASTELVALERIE</t>
  </si>
  <si>
    <t>E.S. LA VILLE-AUX-DAMES TT</t>
  </si>
  <si>
    <t>A.T.T. AZAY-SUR-CHER</t>
  </si>
  <si>
    <t>TT PARCAY-MESLAY</t>
  </si>
  <si>
    <t>TENNIS DE TABLE BENAISIEN</t>
  </si>
  <si>
    <t>A.S. VERETZ TT</t>
  </si>
  <si>
    <t>LARCAY TENNIS DE TABLE</t>
  </si>
  <si>
    <t>Azay-Le-Rideau ESRTT</t>
  </si>
  <si>
    <t>PATRONAGE LAIQUE BEAUJARDIN</t>
  </si>
  <si>
    <t>U.S. GENILLE T.T.</t>
  </si>
  <si>
    <t>Jerome FAICHAUD</t>
  </si>
  <si>
    <t>T.T. JOUE-LES-TOURS</t>
  </si>
  <si>
    <t>A.P. ABILLY</t>
  </si>
  <si>
    <t>Aline BOUTET</t>
  </si>
  <si>
    <t>A.T.T. LANGEAIS-CINQ-MARS</t>
  </si>
  <si>
    <t>P.L. PAUL BERT TOURS</t>
  </si>
  <si>
    <t>TENNIS DE TABLE BOUCHARDAIS</t>
  </si>
  <si>
    <t>Gerard GIFFARD</t>
  </si>
  <si>
    <t>ST MICHEL T.T.</t>
  </si>
  <si>
    <t>E.S. OESIENNE</t>
  </si>
  <si>
    <t>T.T. SAINT GENOUPH</t>
  </si>
  <si>
    <t>C.P. VEIGNE</t>
  </si>
  <si>
    <t>Julie CHEVALIER</t>
  </si>
  <si>
    <t>A.S. LUYNES T.T.</t>
  </si>
  <si>
    <t>Jean-Pierre ROCHON</t>
  </si>
  <si>
    <t>T.T. METTRAY</t>
  </si>
  <si>
    <t>A.P. ST SENOCH</t>
  </si>
  <si>
    <t>Aurelien BARBIER</t>
  </si>
  <si>
    <t>A.T.T.ST ANTOINE DU ROCHER</t>
  </si>
  <si>
    <t>Sebastien BROSSARD</t>
  </si>
  <si>
    <t>TT CORMERY-TRUYES</t>
  </si>
  <si>
    <t>TTC du LOCHOIS</t>
  </si>
  <si>
    <t>Jean-Charles CREPIN</t>
  </si>
  <si>
    <t>A.S.C. B.N.P. PARIBAS TOURS</t>
  </si>
  <si>
    <t>T.T. SEMBLANCEEN</t>
  </si>
  <si>
    <t>Christophe HOUDAYER</t>
  </si>
  <si>
    <t>CORPO 37</t>
  </si>
  <si>
    <t>Gerard DUTOUR</t>
  </si>
  <si>
    <t>ASTT CHEMILLE SUR DEME</t>
  </si>
  <si>
    <t>AS BANQUE POPULAIRE VAL</t>
  </si>
  <si>
    <t>04370729</t>
  </si>
  <si>
    <t>ASTT DE SORIGNY</t>
  </si>
  <si>
    <t>Daniel CRON</t>
  </si>
  <si>
    <t>TT STE CATHERINE DE FIERBOIS</t>
  </si>
  <si>
    <t>Lydia BARREIRO</t>
  </si>
  <si>
    <t>ESC.COUR CHEVERNY TT</t>
  </si>
  <si>
    <t>S.C. MOREE TT</t>
  </si>
  <si>
    <t>SALBRIS SOLOGNE TT.</t>
  </si>
  <si>
    <t>FL ST AIGNAN</t>
  </si>
  <si>
    <t>AMO.MER TT.</t>
  </si>
  <si>
    <t>Laurent BOISGARD</t>
  </si>
  <si>
    <t>LES PONGISTES DU VENDOMOIS</t>
  </si>
  <si>
    <t>Jimmy MEUNIER</t>
  </si>
  <si>
    <t>CATHL ST LAURENT NOUAN</t>
  </si>
  <si>
    <t>Dorian SUEUR</t>
  </si>
  <si>
    <t>USC.ST-SULPICE</t>
  </si>
  <si>
    <t>Stephane BOURDIER</t>
  </si>
  <si>
    <t>CREDIT AGRICOLE</t>
  </si>
  <si>
    <t>BLOIS PING 41</t>
  </si>
  <si>
    <t>AP.LA CHAPELLE VENDOMOISE</t>
  </si>
  <si>
    <t>SMS.ROMORANTIN</t>
  </si>
  <si>
    <t>Karim Abdelkrim</t>
  </si>
  <si>
    <t>AS ROTO SPORTS</t>
  </si>
  <si>
    <t>ASJ LA CHAUSSEE-ST-VICTOR</t>
  </si>
  <si>
    <t>Frederic JOANNE</t>
  </si>
  <si>
    <t>US. CHOUZY Tennis de Table</t>
  </si>
  <si>
    <t>PP.ST-GEORGES/CHER</t>
  </si>
  <si>
    <t>Jean-Michel JANSSENS</t>
  </si>
  <si>
    <t>A.J.S.BRACIEUX</t>
  </si>
  <si>
    <t>C.T.T.OUCHAMPS</t>
  </si>
  <si>
    <t>Aurelie RUBIO</t>
  </si>
  <si>
    <t>ECHO SPORTIF MULSANS</t>
  </si>
  <si>
    <t>VINEUIL SPORTS / SUEVRES TT</t>
  </si>
  <si>
    <t>ES. VILLEFRANCHE/S/CHER</t>
  </si>
  <si>
    <t>AMICALE CH.BLOIS</t>
  </si>
  <si>
    <t>AZE TENNIS DE TABLE</t>
  </si>
  <si>
    <t>VILLERBON TT</t>
  </si>
  <si>
    <t>TT DES COLLINES DU PERCHE</t>
  </si>
  <si>
    <t>L'AIGLE SELLOIS TT</t>
  </si>
  <si>
    <t>Andre DUIGOU</t>
  </si>
  <si>
    <t>CORPO TT 41</t>
  </si>
  <si>
    <t>Morgan REGNIER</t>
  </si>
  <si>
    <t>PING SASSAY LOISIRS</t>
  </si>
  <si>
    <t>TT VALLEES LOIR ET BRAYE</t>
  </si>
  <si>
    <t>ST MARCEAU ORLEANS TT</t>
  </si>
  <si>
    <t>IBM ORLEANS</t>
  </si>
  <si>
    <t>MONTARGIS CP</t>
  </si>
  <si>
    <t>Joseph PINON</t>
  </si>
  <si>
    <t>ORLEANS USOPOC</t>
  </si>
  <si>
    <t>GIEN AS TT</t>
  </si>
  <si>
    <t>04450118</t>
  </si>
  <si>
    <t>THELEM ASSURANCES</t>
  </si>
  <si>
    <t>Denis VERISSIMO</t>
  </si>
  <si>
    <t>ETOILE BALGENTIENNE TT</t>
  </si>
  <si>
    <t>BNP PARIBAS ORL/SARAN ASC</t>
  </si>
  <si>
    <t>SEMOY ASTT</t>
  </si>
  <si>
    <t>OSSLO</t>
  </si>
  <si>
    <t>FEDERAL MOGUL</t>
  </si>
  <si>
    <t>US ORLEANS Tennis de Table</t>
  </si>
  <si>
    <t>PUISEAUX AS</t>
  </si>
  <si>
    <t>JOHN DEERE SARAN OMSP.</t>
  </si>
  <si>
    <t>ST JEAN DE BRAYE - SMOC</t>
  </si>
  <si>
    <t>ENTENTE BAULOISE TT</t>
  </si>
  <si>
    <t>LA SOURCE AL</t>
  </si>
  <si>
    <t>USM OLIVET TENNIS DE TABLE</t>
  </si>
  <si>
    <t>LAILLY CA TT</t>
  </si>
  <si>
    <t>J3 Tennis de Table AMILLY</t>
  </si>
  <si>
    <t>DONNERY TT</t>
  </si>
  <si>
    <t>PICASSO CHALETTE CS</t>
  </si>
  <si>
    <t>MENESTREAU-EN-VILLETTE</t>
  </si>
  <si>
    <t>CMPJM INGRE TT</t>
  </si>
  <si>
    <t>US SANDILLON TT</t>
  </si>
  <si>
    <t>NEUVILLE SPORTS TT</t>
  </si>
  <si>
    <t>Daniel JORDA</t>
  </si>
  <si>
    <t>CL UXELLOIS TT</t>
  </si>
  <si>
    <t>04450585</t>
  </si>
  <si>
    <t>DELPHARM ORLEANS</t>
  </si>
  <si>
    <t>Baptiste PONCELET</t>
  </si>
  <si>
    <t>PATAY CP</t>
  </si>
  <si>
    <t>AS ST LYE LA FORET TT</t>
  </si>
  <si>
    <t>Anne-Laure RIEAU</t>
  </si>
  <si>
    <t>CLERY ST ANDRE AAS</t>
  </si>
  <si>
    <t>CHAILLY LORRIS VM TT</t>
  </si>
  <si>
    <t>ORMES EVEIL SPORTIF</t>
  </si>
  <si>
    <t>US CHAPELLOISE TT</t>
  </si>
  <si>
    <t>CERCLE JULES FERRY TT</t>
  </si>
  <si>
    <t>SARAN USM</t>
  </si>
  <si>
    <t>Philippe ARCHAMBAULT</t>
  </si>
  <si>
    <t>L'HIRONDELLE</t>
  </si>
  <si>
    <t>CHANTEAU USM TT</t>
  </si>
  <si>
    <t>BRGM CLUB OMNISPORTS</t>
  </si>
  <si>
    <t>Sebastien BRISTEAU</t>
  </si>
  <si>
    <t>VENNECY AS TT</t>
  </si>
  <si>
    <t>CRAVANT SL</t>
  </si>
  <si>
    <t>PANNES PPH</t>
  </si>
  <si>
    <t>Francis PETIGNAT</t>
  </si>
  <si>
    <t>PING ST JEAN 45</t>
  </si>
  <si>
    <t>04450752</t>
  </si>
  <si>
    <t>AS GMF</t>
  </si>
  <si>
    <t>Sophie ANDRE</t>
  </si>
  <si>
    <t>CLUB MAGDUNOIS TT</t>
  </si>
  <si>
    <t>CLUB PONGISTE DU GATINAIS</t>
  </si>
  <si>
    <t>TOP SPIN 45</t>
  </si>
  <si>
    <t>Jean Michel BLIN</t>
  </si>
  <si>
    <t>SUD LOIRE TT 45</t>
  </si>
  <si>
    <t>ASL CHRO TT</t>
  </si>
  <si>
    <t>CHATEAUNEUF TT</t>
  </si>
  <si>
    <t>Stephane TABILLON</t>
  </si>
  <si>
    <t>FEROLLES VIENNE TT</t>
  </si>
  <si>
    <t>DADONVILLE TT</t>
  </si>
  <si>
    <t>CORPO 45 TT</t>
  </si>
  <si>
    <t>Frederic LOISEAU</t>
  </si>
  <si>
    <t>ASTT CHAINGY</t>
  </si>
  <si>
    <t>Marylene LEPAUMIER</t>
  </si>
  <si>
    <t>DARVOY TENNIS DE TABLE</t>
  </si>
  <si>
    <t>UNITE SPORTIVE FERTESIENNE</t>
  </si>
  <si>
    <t>AS.CHAILLES TT</t>
  </si>
  <si>
    <t>US SAINT MAUR</t>
  </si>
  <si>
    <t>Geoffroy BORNARD</t>
  </si>
  <si>
    <t>Excusé blessure (personne du club)</t>
  </si>
  <si>
    <t>MORICE Gérard</t>
  </si>
  <si>
    <t>GALLARD J-Yves</t>
  </si>
  <si>
    <t>TREMBLAIS Francis</t>
  </si>
  <si>
    <t>CABREUX Daniel</t>
  </si>
  <si>
    <t>AUGER Elisabeth</t>
  </si>
  <si>
    <t>BADIN Arnaud</t>
  </si>
  <si>
    <t>buneau</t>
  </si>
  <si>
    <t>x</t>
  </si>
  <si>
    <t>BERNAT Cyril</t>
  </si>
  <si>
    <t>PION Véronique</t>
  </si>
  <si>
    <t>MICHOUX Damien</t>
  </si>
  <si>
    <t>BIGARRE Gilles</t>
  </si>
  <si>
    <t>BRUNET Jean-Paul</t>
  </si>
  <si>
    <t>BERTHOME Pascal</t>
  </si>
  <si>
    <t>COURY Nicole</t>
  </si>
  <si>
    <t>LANGE Eric</t>
  </si>
  <si>
    <t>PAPIN Thomas</t>
  </si>
  <si>
    <t>CASY Michel</t>
  </si>
  <si>
    <t>CASY Michel (CTT Déols)</t>
  </si>
  <si>
    <t>REGNOUX François (ATT Luant)</t>
  </si>
  <si>
    <t>HERVAULT Eulalir</t>
  </si>
  <si>
    <t>PISCOU Eric</t>
  </si>
  <si>
    <t>BERNARD Julienne</t>
  </si>
  <si>
    <t>DELAMETTE Agnès</t>
  </si>
  <si>
    <t>ANGENON Nico</t>
  </si>
  <si>
    <t>CHERON Pierre</t>
  </si>
  <si>
    <t>GIMENEZ Antoine</t>
  </si>
  <si>
    <t>ROCHON Jean-Pierre</t>
  </si>
  <si>
    <t>RABOUIN Nathalie</t>
  </si>
  <si>
    <t>GUINEHUT Yann</t>
  </si>
  <si>
    <t>LECOMPTE Jean-Baptiste</t>
  </si>
  <si>
    <t>BOST Hervé</t>
  </si>
  <si>
    <t>CHANTRIAUX Fabrice</t>
  </si>
  <si>
    <t>CHANTRIAUX Fabrice (US.Chapelloise TT)</t>
  </si>
  <si>
    <t>BARBOZA Jean-Luc</t>
  </si>
  <si>
    <t>BRUNEAU Jean-Marc</t>
  </si>
  <si>
    <t>PHILIPPEAU Florian</t>
  </si>
  <si>
    <t>DODU Adrien</t>
  </si>
  <si>
    <t>FOUCHET François</t>
  </si>
  <si>
    <t>LENORMAND Anne</t>
  </si>
  <si>
    <t>LEBEL Pascal</t>
  </si>
  <si>
    <t>PACAUD Jean-Luc</t>
  </si>
  <si>
    <t>LAMIOT Pascal</t>
  </si>
  <si>
    <t>SERVOIN Bruno</t>
  </si>
  <si>
    <t>PETAT Florian</t>
  </si>
  <si>
    <t>BERTHAULT Alain</t>
  </si>
  <si>
    <t>COCHETEUX Franck</t>
  </si>
  <si>
    <t>CHAPELLE Fabien</t>
  </si>
  <si>
    <t>MARTINEAU Frédéric</t>
  </si>
  <si>
    <t>BORDY Geoffroy</t>
  </si>
  <si>
    <t>FRANCOIS Yannick</t>
  </si>
  <si>
    <t>CREPIN Jean-Charles</t>
  </si>
  <si>
    <t>LASCOLS Fabien</t>
  </si>
  <si>
    <t>FERRE Benjamin</t>
  </si>
  <si>
    <t>PILON Cédric</t>
  </si>
  <si>
    <t>BUSSANG Frédéric</t>
  </si>
  <si>
    <t>BRAMARD John</t>
  </si>
  <si>
    <t>TAUSSAC Fabien</t>
  </si>
  <si>
    <t>BOURDIER Pascal</t>
  </si>
  <si>
    <t>RABOUILLE Alain</t>
  </si>
  <si>
    <t>ROGER Philippe</t>
  </si>
  <si>
    <t>VIGNERON Samuel</t>
  </si>
  <si>
    <t>GIRAULT Maryvonne</t>
  </si>
  <si>
    <t>BARDIN Romain</t>
  </si>
  <si>
    <t>AUSSIETTE Ffrédéric</t>
  </si>
  <si>
    <t>GODARD Michel</t>
  </si>
  <si>
    <t>GAUDRON Gilles</t>
  </si>
  <si>
    <t>BONSERGENT Aurore</t>
  </si>
  <si>
    <t>VALLEE Thomas</t>
  </si>
  <si>
    <t>OLLIVIER Stéphane</t>
  </si>
  <si>
    <t>MARQUET Jean-Luc</t>
  </si>
  <si>
    <t>GILLARD Daniel</t>
  </si>
  <si>
    <t>MEUNIER Jimmy</t>
  </si>
  <si>
    <t>BOISGARD Laurent</t>
  </si>
  <si>
    <t>DOUADY Olivier</t>
  </si>
  <si>
    <t>RONNAY Didier</t>
  </si>
  <si>
    <t>BERTHELOT Mickaël</t>
  </si>
  <si>
    <t>PINAULT Laurent</t>
  </si>
  <si>
    <t>PINON Joseph</t>
  </si>
  <si>
    <t>CHAPOTOT Denis</t>
  </si>
  <si>
    <t>GIRARD Raymond</t>
  </si>
  <si>
    <t>PLUN Remy</t>
  </si>
  <si>
    <t>VIGINIER R</t>
  </si>
  <si>
    <t>ARCHAMBAULT Philippe</t>
  </si>
  <si>
    <t>QUETARD Thierry</t>
  </si>
  <si>
    <t>BEAUVALLET Pascal</t>
  </si>
  <si>
    <t>ENGEL Stéphane</t>
  </si>
  <si>
    <t>ENGEL Stéphane (Sud Loire TT 45)</t>
  </si>
  <si>
    <t>TABILLON Stéphane</t>
  </si>
  <si>
    <t>MENANTEAU Christophe</t>
  </si>
  <si>
    <t>PITOIS Jonathan</t>
  </si>
  <si>
    <t>DE BESSE Johan</t>
  </si>
  <si>
    <t>SUREAU Sylvain</t>
  </si>
  <si>
    <t>MICHALLON Pierre</t>
  </si>
  <si>
    <t>Présent</t>
  </si>
  <si>
    <t xml:space="preserve">        LISTE DES CLUBS PRESENTS OU REPRESENTES ASSEMBLEE GENERALE TOURS LE 1er Octobre 2022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</si>
</sst>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0000000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</numFmts>
  <fonts count="47">
    <font>
      <sz val="11"/>
      <color indexed="8"/>
      <name val="Calibri"/>
      <family val="2"/>
    </font>
    <font>
      <sz val="10"/>
      <name val="Arial"/>
      <family val="0"/>
    </font>
    <font>
      <sz val="7"/>
      <name val="Arial"/>
      <family val="2"/>
    </font>
    <font>
      <sz val="7"/>
      <color indexed="10"/>
      <name val="Arial"/>
      <family val="2"/>
    </font>
    <font>
      <sz val="7"/>
      <color indexed="8"/>
      <name val="Arial"/>
      <family val="2"/>
    </font>
    <font>
      <sz val="7"/>
      <color indexed="8"/>
      <name val="Calibri"/>
      <family val="2"/>
    </font>
    <font>
      <b/>
      <sz val="7"/>
      <name val="Calibri"/>
      <family val="2"/>
    </font>
    <font>
      <b/>
      <sz val="7"/>
      <color indexed="8"/>
      <name val="Calibri"/>
      <family val="2"/>
    </font>
    <font>
      <sz val="7"/>
      <name val="Calibri"/>
      <family val="2"/>
    </font>
    <font>
      <b/>
      <sz val="7"/>
      <color indexed="10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7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7"/>
      <color rgb="FFFF0000"/>
      <name val="Arial"/>
      <family val="2"/>
    </font>
    <font>
      <sz val="7"/>
      <color theme="1"/>
      <name val="Arial"/>
      <family val="2"/>
    </font>
    <font>
      <sz val="7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32" fillId="27" borderId="1" applyNumberFormat="0" applyAlignment="0" applyProtection="0"/>
    <xf numFmtId="0" fontId="33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29" borderId="0" applyNumberFormat="0" applyBorder="0" applyAlignment="0" applyProtection="0"/>
    <xf numFmtId="0" fontId="0" fillId="30" borderId="3" applyNumberFormat="0" applyFont="0" applyAlignment="0" applyProtection="0"/>
    <xf numFmtId="9" fontId="1" fillId="0" borderId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39">
    <xf numFmtId="0" fontId="0" fillId="0" borderId="0" xfId="0" applyAlignment="1">
      <alignment/>
    </xf>
    <xf numFmtId="0" fontId="2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0" xfId="0" applyNumberFormat="1" applyFont="1" applyAlignment="1">
      <alignment/>
    </xf>
    <xf numFmtId="49" fontId="44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top" wrapText="1"/>
    </xf>
    <xf numFmtId="49" fontId="2" fillId="0" borderId="10" xfId="0" applyNumberFormat="1" applyFont="1" applyBorder="1" applyAlignment="1">
      <alignment vertical="center" wrapText="1"/>
    </xf>
    <xf numFmtId="0" fontId="4" fillId="33" borderId="11" xfId="0" applyFont="1" applyFill="1" applyBorder="1" applyAlignment="1">
      <alignment vertical="top" wrapText="1"/>
    </xf>
    <xf numFmtId="0" fontId="46" fillId="0" borderId="0" xfId="0" applyNumberFormat="1" applyFont="1" applyAlignment="1">
      <alignment/>
    </xf>
    <xf numFmtId="49" fontId="45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top" wrapText="1"/>
    </xf>
    <xf numFmtId="0" fontId="2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/>
    </xf>
    <xf numFmtId="0" fontId="4" fillId="0" borderId="0" xfId="0" applyNumberFormat="1" applyFont="1" applyBorder="1" applyAlignment="1">
      <alignment vertical="top" wrapText="1"/>
    </xf>
    <xf numFmtId="0" fontId="5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12" xfId="0" applyFont="1" applyBorder="1" applyAlignment="1">
      <alignment/>
    </xf>
    <xf numFmtId="0" fontId="9" fillId="0" borderId="13" xfId="0" applyNumberFormat="1" applyFont="1" applyBorder="1" applyAlignment="1">
      <alignment/>
    </xf>
    <xf numFmtId="0" fontId="7" fillId="0" borderId="13" xfId="0" applyFont="1" applyBorder="1" applyAlignment="1">
      <alignment/>
    </xf>
    <xf numFmtId="0" fontId="9" fillId="0" borderId="14" xfId="0" applyNumberFormat="1" applyFont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Users\isabelle.bahain\Desktop\Dropbox\STATISTIQUES\STATISTIQUES%2021.22\10-Statistiques%20au%2028.06.2022\statistiques%20par%20clubs%2030%2006%20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8"/>
    </sheetNames>
    <sheetDataSet>
      <sheetData sheetId="0">
        <row r="60">
          <cell r="A60" t="str">
            <v>04360002 CTT.DEOLS</v>
          </cell>
        </row>
        <row r="61">
          <cell r="A61" t="str">
            <v>04360005 CP. LEVROUX</v>
          </cell>
        </row>
        <row r="62">
          <cell r="A62" t="str">
            <v>04360009 PING PONG CLUB ISSOLDUNOIS</v>
          </cell>
        </row>
        <row r="63">
          <cell r="A63" t="str">
            <v>04360123 US.ARGENTON</v>
          </cell>
        </row>
        <row r="64">
          <cell r="A64" t="str">
            <v>04360124 TT.BRENNE LE BLANC</v>
          </cell>
        </row>
        <row r="65">
          <cell r="A65" t="str">
            <v>04360315 US TENNIS DE TABLE LA CHATRE</v>
          </cell>
        </row>
        <row r="66">
          <cell r="A66" t="str">
            <v>04360340 A S P O CHATEAUROUX</v>
          </cell>
        </row>
        <row r="67">
          <cell r="A67" t="str">
            <v>04360341 A.T.T. CHABRIS</v>
          </cell>
        </row>
        <row r="68">
          <cell r="A68" t="str">
            <v>04360343 CLUB PONGISTES BUZANCEENS</v>
          </cell>
        </row>
        <row r="69">
          <cell r="A69" t="str">
            <v>04360453 CLUB PONGISTE VATANAIS</v>
          </cell>
        </row>
        <row r="71">
          <cell r="A71" t="str">
            <v>04360481 A.T.T. LUANT</v>
          </cell>
        </row>
        <row r="72">
          <cell r="A72" t="str">
            <v>04360605 C.2T MARTIZAY</v>
          </cell>
        </row>
        <row r="73">
          <cell r="A73" t="str">
            <v>04360707 US SAINT MAUR</v>
          </cell>
        </row>
        <row r="74">
          <cell r="A74" t="str">
            <v>04360721 ASTT PRUNIERS</v>
          </cell>
        </row>
        <row r="75">
          <cell r="A75" t="str">
            <v>04360723 CLUB.PONGISTE. SAINT CYPRIEN</v>
          </cell>
        </row>
        <row r="76">
          <cell r="A76" t="str">
            <v>04360724 CORPO36 TENNIS DE TABLE</v>
          </cell>
        </row>
        <row r="77">
          <cell r="A77" t="str">
            <v>04360725 US AIGURANDE SECTION TT</v>
          </cell>
        </row>
        <row r="78">
          <cell r="A78" t="str">
            <v>04360726 CTT REUILLOIS</v>
          </cell>
        </row>
        <row r="79">
          <cell r="A79" t="str">
            <v>04360727 ASS.TT AMBRAULT</v>
          </cell>
        </row>
        <row r="80">
          <cell r="A80" t="str">
            <v>04360728 US LE POINCONNET</v>
          </cell>
        </row>
        <row r="81">
          <cell r="A81" t="str">
            <v>04360729 THEO PING VILLEDIEU TT</v>
          </cell>
        </row>
        <row r="82">
          <cell r="A82" t="str">
            <v>04360730 CTT CEAULMONT-LES GRANGES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4"/>
  <sheetViews>
    <sheetView tabSelected="1" zoomScalePageLayoutView="0" workbookViewId="0" topLeftCell="A1">
      <selection activeCell="R12" sqref="R12"/>
    </sheetView>
  </sheetViews>
  <sheetFormatPr defaultColWidth="11.00390625" defaultRowHeight="11.25" customHeight="1"/>
  <cols>
    <col min="1" max="1" width="7.00390625" style="30" customWidth="1"/>
    <col min="2" max="2" width="24.421875" style="30" bestFit="1" customWidth="1"/>
    <col min="3" max="3" width="16.57421875" style="31" customWidth="1"/>
    <col min="4" max="4" width="5.8515625" style="32" customWidth="1"/>
    <col min="5" max="5" width="22.7109375" style="4" customWidth="1"/>
    <col min="6" max="6" width="2.421875" style="34" hidden="1" customWidth="1"/>
    <col min="7" max="7" width="22.28125" style="4" customWidth="1"/>
    <col min="8" max="14" width="11.00390625" style="4" hidden="1" customWidth="1"/>
    <col min="15" max="15" width="0" style="4" hidden="1" customWidth="1"/>
    <col min="16" max="16384" width="11.00390625" style="4" customWidth="1"/>
  </cols>
  <sheetData>
    <row r="1" spans="1:7" ht="11.25" customHeight="1">
      <c r="A1" s="5" t="s">
        <v>762</v>
      </c>
      <c r="B1" s="5"/>
      <c r="C1" s="6"/>
      <c r="D1" s="6"/>
      <c r="E1" s="7"/>
      <c r="F1" s="7"/>
      <c r="G1" s="7"/>
    </row>
    <row r="2" spans="1:13" s="8" customFormat="1" ht="11.25" customHeight="1">
      <c r="A2" s="9" t="s">
        <v>0</v>
      </c>
      <c r="B2" s="9" t="s">
        <v>1</v>
      </c>
      <c r="C2" s="10" t="s">
        <v>2</v>
      </c>
      <c r="D2" s="10" t="s">
        <v>3</v>
      </c>
      <c r="E2" s="11" t="s">
        <v>4</v>
      </c>
      <c r="F2" s="11"/>
      <c r="G2" s="11" t="s">
        <v>5</v>
      </c>
      <c r="K2" s="8" t="s">
        <v>6</v>
      </c>
      <c r="L2" s="8" t="s">
        <v>7</v>
      </c>
      <c r="M2" s="8" t="s">
        <v>8</v>
      </c>
    </row>
    <row r="3" spans="1:14" s="12" customFormat="1" ht="11.25" customHeight="1">
      <c r="A3" s="13" t="s">
        <v>9</v>
      </c>
      <c r="B3" s="2" t="s">
        <v>398</v>
      </c>
      <c r="C3" s="1" t="s">
        <v>399</v>
      </c>
      <c r="D3" s="14">
        <v>3</v>
      </c>
      <c r="E3" s="15" t="s">
        <v>727</v>
      </c>
      <c r="F3" s="11">
        <f aca="true" t="shared" si="0" ref="F3:F66">IF(E3&lt;&gt;0,D3,0)</f>
        <v>3</v>
      </c>
      <c r="G3" s="15"/>
      <c r="H3" s="12">
        <f>IF(G3&lt;&gt;0,D3,0)</f>
        <v>0</v>
      </c>
      <c r="I3" s="12">
        <f>IF(F3&lt;&gt;0,1,0)</f>
        <v>1</v>
      </c>
      <c r="J3" s="12">
        <f>IF(G3&lt;&gt;"",1,0)</f>
        <v>0</v>
      </c>
      <c r="K3" s="12">
        <f>J3+I3</f>
        <v>1</v>
      </c>
      <c r="L3" s="12">
        <f>IF(K3=1,D3,0)</f>
        <v>3</v>
      </c>
      <c r="M3" s="12">
        <v>1</v>
      </c>
      <c r="N3" s="12">
        <v>1</v>
      </c>
    </row>
    <row r="4" spans="1:14" s="12" customFormat="1" ht="11.25" customHeight="1">
      <c r="A4" s="13" t="s">
        <v>10</v>
      </c>
      <c r="B4" s="2" t="s">
        <v>400</v>
      </c>
      <c r="C4" s="1" t="s">
        <v>11</v>
      </c>
      <c r="D4" s="14">
        <v>4</v>
      </c>
      <c r="E4" s="15" t="s">
        <v>675</v>
      </c>
      <c r="F4" s="11">
        <f t="shared" si="0"/>
        <v>4</v>
      </c>
      <c r="G4" s="15"/>
      <c r="H4" s="12">
        <f aca="true" t="shared" si="1" ref="H4:H67">IF(G4&lt;&gt;0,D4,0)</f>
        <v>0</v>
      </c>
      <c r="I4" s="12">
        <f aca="true" t="shared" si="2" ref="I4:I67">IF(F4&lt;&gt;0,1,0)</f>
        <v>1</v>
      </c>
      <c r="J4" s="12">
        <f aca="true" t="shared" si="3" ref="J4:J67">IF(G4&lt;&gt;"",1,0)</f>
        <v>0</v>
      </c>
      <c r="K4" s="12">
        <f aca="true" t="shared" si="4" ref="K4:K67">J4+I4</f>
        <v>1</v>
      </c>
      <c r="L4" s="12">
        <f aca="true" t="shared" si="5" ref="L4:L67">IF(K4=1,D4,0)</f>
        <v>4</v>
      </c>
      <c r="M4" s="12">
        <v>2</v>
      </c>
      <c r="N4" s="12">
        <v>2</v>
      </c>
    </row>
    <row r="5" spans="1:14" s="12" customFormat="1" ht="11.25" customHeight="1">
      <c r="A5" s="16" t="s">
        <v>12</v>
      </c>
      <c r="B5" s="1" t="s">
        <v>401</v>
      </c>
      <c r="C5" s="1" t="s">
        <v>13</v>
      </c>
      <c r="D5" s="14">
        <v>2</v>
      </c>
      <c r="E5" s="15"/>
      <c r="F5" s="11">
        <f t="shared" si="0"/>
        <v>0</v>
      </c>
      <c r="G5" s="15"/>
      <c r="H5" s="12">
        <f t="shared" si="1"/>
        <v>0</v>
      </c>
      <c r="I5" s="12">
        <f t="shared" si="2"/>
        <v>0</v>
      </c>
      <c r="J5" s="12">
        <f t="shared" si="3"/>
        <v>0</v>
      </c>
      <c r="K5" s="12">
        <f t="shared" si="4"/>
        <v>0</v>
      </c>
      <c r="L5" s="12">
        <f t="shared" si="5"/>
        <v>0</v>
      </c>
      <c r="M5" s="12">
        <v>3</v>
      </c>
      <c r="N5" s="12">
        <v>3</v>
      </c>
    </row>
    <row r="6" spans="1:14" s="12" customFormat="1" ht="11.25" customHeight="1">
      <c r="A6" s="13" t="s">
        <v>14</v>
      </c>
      <c r="B6" s="2" t="s">
        <v>391</v>
      </c>
      <c r="C6" s="1" t="s">
        <v>402</v>
      </c>
      <c r="D6" s="14">
        <v>4</v>
      </c>
      <c r="E6" s="15" t="s">
        <v>728</v>
      </c>
      <c r="F6" s="11">
        <f t="shared" si="0"/>
        <v>4</v>
      </c>
      <c r="G6" s="15"/>
      <c r="H6" s="12">
        <f t="shared" si="1"/>
        <v>0</v>
      </c>
      <c r="I6" s="12">
        <f t="shared" si="2"/>
        <v>1</v>
      </c>
      <c r="J6" s="12">
        <f t="shared" si="3"/>
        <v>0</v>
      </c>
      <c r="K6" s="12">
        <f t="shared" si="4"/>
        <v>1</v>
      </c>
      <c r="L6" s="12">
        <f t="shared" si="5"/>
        <v>4</v>
      </c>
      <c r="M6" s="12">
        <v>4</v>
      </c>
      <c r="N6" s="12">
        <v>4</v>
      </c>
    </row>
    <row r="7" spans="1:14" s="12" customFormat="1" ht="11.25" customHeight="1">
      <c r="A7" s="16" t="s">
        <v>15</v>
      </c>
      <c r="B7" s="1" t="s">
        <v>392</v>
      </c>
      <c r="C7" s="1" t="s">
        <v>403</v>
      </c>
      <c r="D7" s="14">
        <v>2</v>
      </c>
      <c r="E7" s="15"/>
      <c r="F7" s="11">
        <f t="shared" si="0"/>
        <v>0</v>
      </c>
      <c r="G7" s="15"/>
      <c r="H7" s="12">
        <f t="shared" si="1"/>
        <v>0</v>
      </c>
      <c r="I7" s="12">
        <f t="shared" si="2"/>
        <v>0</v>
      </c>
      <c r="J7" s="12">
        <f t="shared" si="3"/>
        <v>0</v>
      </c>
      <c r="K7" s="12">
        <f t="shared" si="4"/>
        <v>0</v>
      </c>
      <c r="L7" s="12">
        <f t="shared" si="5"/>
        <v>0</v>
      </c>
      <c r="M7" s="12">
        <v>5</v>
      </c>
      <c r="N7" s="12">
        <v>5</v>
      </c>
    </row>
    <row r="8" spans="1:14" s="12" customFormat="1" ht="11.25" customHeight="1">
      <c r="A8" s="16" t="s">
        <v>16</v>
      </c>
      <c r="B8" s="1" t="s">
        <v>404</v>
      </c>
      <c r="C8" s="1" t="s">
        <v>17</v>
      </c>
      <c r="D8" s="14">
        <v>3</v>
      </c>
      <c r="E8" s="15" t="s">
        <v>676</v>
      </c>
      <c r="F8" s="11">
        <f t="shared" si="0"/>
        <v>3</v>
      </c>
      <c r="G8" s="15"/>
      <c r="H8" s="12">
        <f t="shared" si="1"/>
        <v>0</v>
      </c>
      <c r="I8" s="12">
        <f t="shared" si="2"/>
        <v>1</v>
      </c>
      <c r="J8" s="12">
        <f t="shared" si="3"/>
        <v>0</v>
      </c>
      <c r="K8" s="12">
        <f t="shared" si="4"/>
        <v>1</v>
      </c>
      <c r="L8" s="12">
        <f t="shared" si="5"/>
        <v>3</v>
      </c>
      <c r="M8" s="12">
        <v>6</v>
      </c>
      <c r="N8" s="12">
        <v>6</v>
      </c>
    </row>
    <row r="9" spans="1:14" s="12" customFormat="1" ht="11.25" customHeight="1">
      <c r="A9" s="13" t="s">
        <v>18</v>
      </c>
      <c r="B9" s="2" t="s">
        <v>405</v>
      </c>
      <c r="C9" s="1" t="s">
        <v>19</v>
      </c>
      <c r="D9" s="14">
        <v>3</v>
      </c>
      <c r="E9" s="15" t="s">
        <v>729</v>
      </c>
      <c r="F9" s="11">
        <f t="shared" si="0"/>
        <v>3</v>
      </c>
      <c r="G9" s="15"/>
      <c r="H9" s="12">
        <f t="shared" si="1"/>
        <v>0</v>
      </c>
      <c r="I9" s="12">
        <f t="shared" si="2"/>
        <v>1</v>
      </c>
      <c r="J9" s="12">
        <f t="shared" si="3"/>
        <v>0</v>
      </c>
      <c r="K9" s="12">
        <f t="shared" si="4"/>
        <v>1</v>
      </c>
      <c r="L9" s="12">
        <f t="shared" si="5"/>
        <v>3</v>
      </c>
      <c r="M9" s="12">
        <v>7</v>
      </c>
      <c r="N9" s="12">
        <v>7</v>
      </c>
    </row>
    <row r="10" spans="1:14" s="12" customFormat="1" ht="11.25" customHeight="1">
      <c r="A10" s="13" t="s">
        <v>20</v>
      </c>
      <c r="B10" s="2" t="s">
        <v>406</v>
      </c>
      <c r="C10" s="1" t="s">
        <v>21</v>
      </c>
      <c r="D10" s="14">
        <v>3</v>
      </c>
      <c r="E10" s="15" t="s">
        <v>677</v>
      </c>
      <c r="F10" s="11">
        <f t="shared" si="0"/>
        <v>3</v>
      </c>
      <c r="G10" s="15"/>
      <c r="H10" s="12">
        <f t="shared" si="1"/>
        <v>0</v>
      </c>
      <c r="I10" s="12">
        <f t="shared" si="2"/>
        <v>1</v>
      </c>
      <c r="J10" s="12">
        <f t="shared" si="3"/>
        <v>0</v>
      </c>
      <c r="K10" s="12">
        <f t="shared" si="4"/>
        <v>1</v>
      </c>
      <c r="L10" s="12">
        <f t="shared" si="5"/>
        <v>3</v>
      </c>
      <c r="M10" s="12">
        <v>8</v>
      </c>
      <c r="N10" s="12">
        <v>8</v>
      </c>
    </row>
    <row r="11" spans="1:14" s="12" customFormat="1" ht="11.25" customHeight="1">
      <c r="A11" s="13" t="s">
        <v>22</v>
      </c>
      <c r="B11" s="2" t="s">
        <v>407</v>
      </c>
      <c r="C11" s="1" t="s">
        <v>23</v>
      </c>
      <c r="D11" s="14">
        <v>3</v>
      </c>
      <c r="E11" s="15" t="s">
        <v>678</v>
      </c>
      <c r="F11" s="11">
        <f t="shared" si="0"/>
        <v>3</v>
      </c>
      <c r="G11" s="15"/>
      <c r="H11" s="12">
        <f t="shared" si="1"/>
        <v>0</v>
      </c>
      <c r="I11" s="12">
        <f t="shared" si="2"/>
        <v>1</v>
      </c>
      <c r="J11" s="12">
        <f t="shared" si="3"/>
        <v>0</v>
      </c>
      <c r="K11" s="12">
        <f t="shared" si="4"/>
        <v>1</v>
      </c>
      <c r="L11" s="12">
        <f t="shared" si="5"/>
        <v>3</v>
      </c>
      <c r="M11" s="12">
        <v>9</v>
      </c>
      <c r="N11" s="12">
        <v>9</v>
      </c>
    </row>
    <row r="12" spans="1:14" s="12" customFormat="1" ht="11.25" customHeight="1">
      <c r="A12" s="13" t="s">
        <v>24</v>
      </c>
      <c r="B12" s="2" t="s">
        <v>393</v>
      </c>
      <c r="C12" s="1" t="s">
        <v>353</v>
      </c>
      <c r="D12" s="14">
        <v>5</v>
      </c>
      <c r="E12" s="15" t="s">
        <v>679</v>
      </c>
      <c r="F12" s="11">
        <f t="shared" si="0"/>
        <v>5</v>
      </c>
      <c r="G12" s="15"/>
      <c r="H12" s="12">
        <f t="shared" si="1"/>
        <v>0</v>
      </c>
      <c r="I12" s="12">
        <f t="shared" si="2"/>
        <v>1</v>
      </c>
      <c r="J12" s="12">
        <f t="shared" si="3"/>
        <v>0</v>
      </c>
      <c r="K12" s="12">
        <f t="shared" si="4"/>
        <v>1</v>
      </c>
      <c r="L12" s="12">
        <f t="shared" si="5"/>
        <v>5</v>
      </c>
      <c r="M12" s="12">
        <v>10</v>
      </c>
      <c r="N12" s="12">
        <v>10</v>
      </c>
    </row>
    <row r="13" spans="1:14" s="12" customFormat="1" ht="11.25" customHeight="1">
      <c r="A13" s="16" t="s">
        <v>25</v>
      </c>
      <c r="B13" s="1" t="s">
        <v>394</v>
      </c>
      <c r="C13" s="1" t="s">
        <v>26</v>
      </c>
      <c r="D13" s="14">
        <v>3</v>
      </c>
      <c r="E13" s="15"/>
      <c r="F13" s="11">
        <f t="shared" si="0"/>
        <v>0</v>
      </c>
      <c r="G13" s="15"/>
      <c r="H13" s="12">
        <f t="shared" si="1"/>
        <v>0</v>
      </c>
      <c r="I13" s="12">
        <f t="shared" si="2"/>
        <v>0</v>
      </c>
      <c r="J13" s="12">
        <f t="shared" si="3"/>
        <v>0</v>
      </c>
      <c r="K13" s="12">
        <f t="shared" si="4"/>
        <v>0</v>
      </c>
      <c r="L13" s="12">
        <f t="shared" si="5"/>
        <v>0</v>
      </c>
      <c r="M13" s="12">
        <v>11</v>
      </c>
      <c r="N13" s="12">
        <v>11</v>
      </c>
    </row>
    <row r="14" spans="1:14" s="12" customFormat="1" ht="11.25" customHeight="1">
      <c r="A14" s="13" t="s">
        <v>27</v>
      </c>
      <c r="B14" s="2" t="s">
        <v>408</v>
      </c>
      <c r="C14" s="1" t="s">
        <v>387</v>
      </c>
      <c r="D14" s="14">
        <v>3</v>
      </c>
      <c r="E14" s="15" t="s">
        <v>680</v>
      </c>
      <c r="F14" s="11">
        <f t="shared" si="0"/>
        <v>3</v>
      </c>
      <c r="G14" s="15"/>
      <c r="H14" s="12">
        <f t="shared" si="1"/>
        <v>0</v>
      </c>
      <c r="I14" s="12">
        <f t="shared" si="2"/>
        <v>1</v>
      </c>
      <c r="J14" s="12">
        <f t="shared" si="3"/>
        <v>0</v>
      </c>
      <c r="K14" s="12">
        <f t="shared" si="4"/>
        <v>1</v>
      </c>
      <c r="L14" s="12">
        <f t="shared" si="5"/>
        <v>3</v>
      </c>
      <c r="M14" s="12">
        <v>12</v>
      </c>
      <c r="N14" s="12">
        <v>12</v>
      </c>
    </row>
    <row r="15" spans="1:14" s="12" customFormat="1" ht="11.25" customHeight="1">
      <c r="A15" s="16" t="s">
        <v>28</v>
      </c>
      <c r="B15" s="1" t="s">
        <v>409</v>
      </c>
      <c r="C15" s="1" t="s">
        <v>367</v>
      </c>
      <c r="D15" s="14">
        <v>0</v>
      </c>
      <c r="E15" s="15"/>
      <c r="F15" s="11">
        <f t="shared" si="0"/>
        <v>0</v>
      </c>
      <c r="G15" s="15"/>
      <c r="H15" s="12">
        <f t="shared" si="1"/>
        <v>0</v>
      </c>
      <c r="I15" s="12">
        <f t="shared" si="2"/>
        <v>0</v>
      </c>
      <c r="J15" s="12">
        <f t="shared" si="3"/>
        <v>0</v>
      </c>
      <c r="K15" s="12">
        <f t="shared" si="4"/>
        <v>0</v>
      </c>
      <c r="L15" s="12">
        <f t="shared" si="5"/>
        <v>0</v>
      </c>
      <c r="M15" s="12">
        <v>13</v>
      </c>
      <c r="N15" s="12">
        <v>13</v>
      </c>
    </row>
    <row r="16" spans="1:14" s="12" customFormat="1" ht="11.25" customHeight="1">
      <c r="A16" s="13" t="s">
        <v>29</v>
      </c>
      <c r="B16" s="2" t="s">
        <v>410</v>
      </c>
      <c r="C16" s="1" t="s">
        <v>30</v>
      </c>
      <c r="D16" s="14">
        <v>5</v>
      </c>
      <c r="E16" s="15" t="s">
        <v>730</v>
      </c>
      <c r="F16" s="11">
        <f t="shared" si="0"/>
        <v>5</v>
      </c>
      <c r="G16" s="15"/>
      <c r="H16" s="12">
        <f t="shared" si="1"/>
        <v>0</v>
      </c>
      <c r="I16" s="12">
        <f t="shared" si="2"/>
        <v>1</v>
      </c>
      <c r="J16" s="12">
        <f t="shared" si="3"/>
        <v>0</v>
      </c>
      <c r="K16" s="12">
        <f t="shared" si="4"/>
        <v>1</v>
      </c>
      <c r="L16" s="12">
        <f t="shared" si="5"/>
        <v>5</v>
      </c>
      <c r="M16" s="12">
        <v>14</v>
      </c>
      <c r="N16" s="12">
        <v>14</v>
      </c>
    </row>
    <row r="17" spans="1:14" s="12" customFormat="1" ht="11.25" customHeight="1">
      <c r="A17" s="16" t="s">
        <v>31</v>
      </c>
      <c r="B17" s="1" t="s">
        <v>411</v>
      </c>
      <c r="C17" s="1" t="s">
        <v>32</v>
      </c>
      <c r="D17" s="14">
        <v>2</v>
      </c>
      <c r="E17" s="15"/>
      <c r="F17" s="11">
        <f t="shared" si="0"/>
        <v>0</v>
      </c>
      <c r="G17" s="15"/>
      <c r="H17" s="12">
        <f t="shared" si="1"/>
        <v>0</v>
      </c>
      <c r="I17" s="12">
        <f t="shared" si="2"/>
        <v>0</v>
      </c>
      <c r="J17" s="12">
        <f t="shared" si="3"/>
        <v>0</v>
      </c>
      <c r="K17" s="12">
        <f t="shared" si="4"/>
        <v>0</v>
      </c>
      <c r="L17" s="12">
        <f t="shared" si="5"/>
        <v>0</v>
      </c>
      <c r="M17" s="12">
        <v>15</v>
      </c>
      <c r="N17" s="12">
        <v>15</v>
      </c>
    </row>
    <row r="18" spans="1:14" s="12" customFormat="1" ht="11.25" customHeight="1">
      <c r="A18" s="16" t="s">
        <v>33</v>
      </c>
      <c r="B18" s="1" t="s">
        <v>412</v>
      </c>
      <c r="C18" s="1" t="s">
        <v>34</v>
      </c>
      <c r="D18" s="14">
        <v>3</v>
      </c>
      <c r="E18" s="15"/>
      <c r="F18" s="11">
        <f t="shared" si="0"/>
        <v>0</v>
      </c>
      <c r="G18" s="17" t="s">
        <v>761</v>
      </c>
      <c r="H18" s="12">
        <f t="shared" si="1"/>
        <v>3</v>
      </c>
      <c r="I18" s="12">
        <f t="shared" si="2"/>
        <v>0</v>
      </c>
      <c r="J18" s="12">
        <f t="shared" si="3"/>
        <v>1</v>
      </c>
      <c r="K18" s="12">
        <f t="shared" si="4"/>
        <v>1</v>
      </c>
      <c r="L18" s="12">
        <f t="shared" si="5"/>
        <v>3</v>
      </c>
      <c r="M18" s="12">
        <v>16</v>
      </c>
      <c r="N18" s="12">
        <v>16</v>
      </c>
    </row>
    <row r="19" spans="1:14" s="12" customFormat="1" ht="11.25" customHeight="1">
      <c r="A19" s="16" t="s">
        <v>35</v>
      </c>
      <c r="B19" s="1" t="s">
        <v>413</v>
      </c>
      <c r="C19" s="1" t="s">
        <v>36</v>
      </c>
      <c r="D19" s="14">
        <v>1</v>
      </c>
      <c r="E19" s="15"/>
      <c r="F19" s="11">
        <f t="shared" si="0"/>
        <v>0</v>
      </c>
      <c r="G19" s="15"/>
      <c r="H19" s="12">
        <f t="shared" si="1"/>
        <v>0</v>
      </c>
      <c r="I19" s="12">
        <f t="shared" si="2"/>
        <v>0</v>
      </c>
      <c r="J19" s="12">
        <f t="shared" si="3"/>
        <v>0</v>
      </c>
      <c r="K19" s="12">
        <f t="shared" si="4"/>
        <v>0</v>
      </c>
      <c r="L19" s="12">
        <f t="shared" si="5"/>
        <v>0</v>
      </c>
      <c r="M19" s="12">
        <v>17</v>
      </c>
      <c r="N19" s="12">
        <v>17</v>
      </c>
    </row>
    <row r="20" spans="1:14" s="12" customFormat="1" ht="11.25" customHeight="1">
      <c r="A20" s="16" t="s">
        <v>37</v>
      </c>
      <c r="B20" s="1" t="s">
        <v>395</v>
      </c>
      <c r="C20" s="1" t="s">
        <v>377</v>
      </c>
      <c r="D20" s="14">
        <v>1</v>
      </c>
      <c r="E20" s="15"/>
      <c r="F20" s="11">
        <f t="shared" si="0"/>
        <v>0</v>
      </c>
      <c r="G20" s="15"/>
      <c r="H20" s="12">
        <f t="shared" si="1"/>
        <v>0</v>
      </c>
      <c r="I20" s="12">
        <f t="shared" si="2"/>
        <v>0</v>
      </c>
      <c r="J20" s="12">
        <f t="shared" si="3"/>
        <v>0</v>
      </c>
      <c r="K20" s="12">
        <f t="shared" si="4"/>
        <v>0</v>
      </c>
      <c r="L20" s="12">
        <f t="shared" si="5"/>
        <v>0</v>
      </c>
      <c r="M20" s="12">
        <v>18</v>
      </c>
      <c r="N20" s="12">
        <v>18</v>
      </c>
    </row>
    <row r="21" spans="1:14" s="12" customFormat="1" ht="11.25" customHeight="1">
      <c r="A21" s="16" t="s">
        <v>38</v>
      </c>
      <c r="B21" s="1" t="s">
        <v>396</v>
      </c>
      <c r="C21" s="1" t="s">
        <v>368</v>
      </c>
      <c r="D21" s="14">
        <v>0</v>
      </c>
      <c r="E21" s="15"/>
      <c r="F21" s="11">
        <f t="shared" si="0"/>
        <v>0</v>
      </c>
      <c r="G21" s="15"/>
      <c r="H21" s="12">
        <f t="shared" si="1"/>
        <v>0</v>
      </c>
      <c r="I21" s="12">
        <f t="shared" si="2"/>
        <v>0</v>
      </c>
      <c r="J21" s="12">
        <f t="shared" si="3"/>
        <v>0</v>
      </c>
      <c r="K21" s="12">
        <f t="shared" si="4"/>
        <v>0</v>
      </c>
      <c r="L21" s="12">
        <f t="shared" si="5"/>
        <v>0</v>
      </c>
      <c r="M21" s="12">
        <v>19</v>
      </c>
      <c r="N21" s="12">
        <v>19</v>
      </c>
    </row>
    <row r="22" spans="1:14" s="12" customFormat="1" ht="11.25" customHeight="1">
      <c r="A22" s="16" t="s">
        <v>39</v>
      </c>
      <c r="B22" s="1" t="s">
        <v>397</v>
      </c>
      <c r="C22" s="1" t="s">
        <v>414</v>
      </c>
      <c r="D22" s="14">
        <v>2</v>
      </c>
      <c r="E22" s="15"/>
      <c r="F22" s="11">
        <f t="shared" si="0"/>
        <v>0</v>
      </c>
      <c r="G22" s="17" t="s">
        <v>761</v>
      </c>
      <c r="H22" s="12">
        <f t="shared" si="1"/>
        <v>2</v>
      </c>
      <c r="I22" s="12">
        <f t="shared" si="2"/>
        <v>0</v>
      </c>
      <c r="J22" s="12">
        <f t="shared" si="3"/>
        <v>1</v>
      </c>
      <c r="K22" s="12">
        <f t="shared" si="4"/>
        <v>1</v>
      </c>
      <c r="L22" s="12">
        <f t="shared" si="5"/>
        <v>2</v>
      </c>
      <c r="M22" s="12">
        <v>20</v>
      </c>
      <c r="N22" s="12">
        <v>20</v>
      </c>
    </row>
    <row r="23" spans="1:14" s="12" customFormat="1" ht="11.25" customHeight="1">
      <c r="A23" s="16" t="s">
        <v>40</v>
      </c>
      <c r="B23" s="1" t="s">
        <v>415</v>
      </c>
      <c r="C23" s="1" t="s">
        <v>416</v>
      </c>
      <c r="D23" s="14">
        <v>3</v>
      </c>
      <c r="E23" s="15"/>
      <c r="F23" s="11">
        <f t="shared" si="0"/>
        <v>0</v>
      </c>
      <c r="G23" s="15"/>
      <c r="H23" s="12">
        <f t="shared" si="1"/>
        <v>0</v>
      </c>
      <c r="I23" s="12">
        <f t="shared" si="2"/>
        <v>0</v>
      </c>
      <c r="J23" s="12">
        <f t="shared" si="3"/>
        <v>0</v>
      </c>
      <c r="K23" s="12">
        <f t="shared" si="4"/>
        <v>0</v>
      </c>
      <c r="L23" s="12">
        <f t="shared" si="5"/>
        <v>0</v>
      </c>
      <c r="M23" s="12">
        <v>21</v>
      </c>
      <c r="N23" s="12">
        <v>21</v>
      </c>
    </row>
    <row r="24" spans="1:14" s="12" customFormat="1" ht="11.25" customHeight="1">
      <c r="A24" s="16" t="s">
        <v>41</v>
      </c>
      <c r="B24" s="1" t="s">
        <v>417</v>
      </c>
      <c r="C24" s="1" t="s">
        <v>42</v>
      </c>
      <c r="D24" s="14">
        <v>2</v>
      </c>
      <c r="E24" s="15"/>
      <c r="F24" s="11">
        <f t="shared" si="0"/>
        <v>0</v>
      </c>
      <c r="G24" s="15"/>
      <c r="H24" s="12">
        <f t="shared" si="1"/>
        <v>0</v>
      </c>
      <c r="I24" s="12">
        <f t="shared" si="2"/>
        <v>0</v>
      </c>
      <c r="J24" s="12">
        <f t="shared" si="3"/>
        <v>0</v>
      </c>
      <c r="K24" s="12">
        <f t="shared" si="4"/>
        <v>0</v>
      </c>
      <c r="L24" s="12">
        <f t="shared" si="5"/>
        <v>0</v>
      </c>
      <c r="M24" s="12">
        <v>22</v>
      </c>
      <c r="N24" s="12">
        <v>22</v>
      </c>
    </row>
    <row r="25" spans="1:14" s="12" customFormat="1" ht="11.25" customHeight="1">
      <c r="A25" s="16" t="s">
        <v>43</v>
      </c>
      <c r="B25" s="1" t="s">
        <v>418</v>
      </c>
      <c r="C25" s="1" t="s">
        <v>44</v>
      </c>
      <c r="D25" s="14">
        <v>2</v>
      </c>
      <c r="E25" s="15"/>
      <c r="F25" s="11">
        <f t="shared" si="0"/>
        <v>0</v>
      </c>
      <c r="G25" s="15"/>
      <c r="H25" s="12">
        <f t="shared" si="1"/>
        <v>0</v>
      </c>
      <c r="I25" s="12">
        <f t="shared" si="2"/>
        <v>0</v>
      </c>
      <c r="J25" s="12">
        <f t="shared" si="3"/>
        <v>0</v>
      </c>
      <c r="K25" s="12">
        <f t="shared" si="4"/>
        <v>0</v>
      </c>
      <c r="L25" s="12">
        <f t="shared" si="5"/>
        <v>0</v>
      </c>
      <c r="M25" s="12">
        <v>23</v>
      </c>
      <c r="N25" s="12">
        <v>23</v>
      </c>
    </row>
    <row r="26" spans="1:14" s="12" customFormat="1" ht="11.25" customHeight="1">
      <c r="A26" s="16" t="s">
        <v>45</v>
      </c>
      <c r="B26" s="1" t="s">
        <v>419</v>
      </c>
      <c r="C26" s="1" t="s">
        <v>420</v>
      </c>
      <c r="D26" s="14">
        <v>3</v>
      </c>
      <c r="E26" s="15"/>
      <c r="F26" s="11">
        <f t="shared" si="0"/>
        <v>0</v>
      </c>
      <c r="G26" s="15"/>
      <c r="H26" s="12">
        <f t="shared" si="1"/>
        <v>0</v>
      </c>
      <c r="I26" s="12">
        <f t="shared" si="2"/>
        <v>0</v>
      </c>
      <c r="J26" s="12">
        <f t="shared" si="3"/>
        <v>0</v>
      </c>
      <c r="K26" s="12">
        <f t="shared" si="4"/>
        <v>0</v>
      </c>
      <c r="L26" s="12">
        <f t="shared" si="5"/>
        <v>0</v>
      </c>
      <c r="M26" s="12">
        <v>24</v>
      </c>
      <c r="N26" s="12">
        <v>24</v>
      </c>
    </row>
    <row r="27" spans="1:14" s="12" customFormat="1" ht="11.25" customHeight="1">
      <c r="A27" s="13" t="s">
        <v>46</v>
      </c>
      <c r="B27" s="2" t="s">
        <v>421</v>
      </c>
      <c r="C27" s="1" t="s">
        <v>422</v>
      </c>
      <c r="D27" s="14">
        <v>3</v>
      </c>
      <c r="E27" s="15" t="s">
        <v>731</v>
      </c>
      <c r="F27" s="11">
        <f t="shared" si="0"/>
        <v>3</v>
      </c>
      <c r="G27" s="15"/>
      <c r="H27" s="12">
        <f t="shared" si="1"/>
        <v>0</v>
      </c>
      <c r="I27" s="12">
        <f t="shared" si="2"/>
        <v>1</v>
      </c>
      <c r="J27" s="12">
        <f t="shared" si="3"/>
        <v>0</v>
      </c>
      <c r="K27" s="12">
        <f t="shared" si="4"/>
        <v>1</v>
      </c>
      <c r="L27" s="12">
        <f t="shared" si="5"/>
        <v>3</v>
      </c>
      <c r="M27" s="12">
        <v>25</v>
      </c>
      <c r="N27" s="12">
        <v>25</v>
      </c>
    </row>
    <row r="28" spans="1:14" s="12" customFormat="1" ht="11.25" customHeight="1">
      <c r="A28" s="16" t="s">
        <v>423</v>
      </c>
      <c r="B28" s="1" t="s">
        <v>424</v>
      </c>
      <c r="C28" s="1" t="s">
        <v>425</v>
      </c>
      <c r="D28" s="14">
        <v>4</v>
      </c>
      <c r="E28" s="15" t="s">
        <v>681</v>
      </c>
      <c r="F28" s="11">
        <f t="shared" si="0"/>
        <v>4</v>
      </c>
      <c r="G28" s="15"/>
      <c r="H28" s="12">
        <f t="shared" si="1"/>
        <v>0</v>
      </c>
      <c r="I28" s="12">
        <f t="shared" si="2"/>
        <v>1</v>
      </c>
      <c r="J28" s="12">
        <f t="shared" si="3"/>
        <v>0</v>
      </c>
      <c r="K28" s="12">
        <f t="shared" si="4"/>
        <v>1</v>
      </c>
      <c r="L28" s="12">
        <f t="shared" si="5"/>
        <v>4</v>
      </c>
      <c r="M28" s="12">
        <v>26</v>
      </c>
      <c r="N28" s="12">
        <v>26</v>
      </c>
    </row>
    <row r="29" spans="1:14" s="12" customFormat="1" ht="11.25" customHeight="1">
      <c r="A29" s="13" t="s">
        <v>47</v>
      </c>
      <c r="B29" s="2" t="s">
        <v>426</v>
      </c>
      <c r="C29" s="1" t="s">
        <v>354</v>
      </c>
      <c r="D29" s="14">
        <v>6</v>
      </c>
      <c r="E29" s="15" t="s">
        <v>682</v>
      </c>
      <c r="F29" s="11">
        <f t="shared" si="0"/>
        <v>6</v>
      </c>
      <c r="G29" s="15"/>
      <c r="H29" s="12">
        <f t="shared" si="1"/>
        <v>0</v>
      </c>
      <c r="I29" s="12">
        <f t="shared" si="2"/>
        <v>1</v>
      </c>
      <c r="J29" s="12">
        <f t="shared" si="3"/>
        <v>0</v>
      </c>
      <c r="K29" s="12">
        <f t="shared" si="4"/>
        <v>1</v>
      </c>
      <c r="L29" s="12">
        <f t="shared" si="5"/>
        <v>6</v>
      </c>
      <c r="M29" s="12">
        <v>27</v>
      </c>
      <c r="N29" s="12">
        <v>1</v>
      </c>
    </row>
    <row r="30" spans="1:14" s="12" customFormat="1" ht="11.25" customHeight="1">
      <c r="A30" s="16" t="s">
        <v>48</v>
      </c>
      <c r="B30" s="1" t="s">
        <v>427</v>
      </c>
      <c r="C30" s="1" t="s">
        <v>49</v>
      </c>
      <c r="D30" s="14">
        <v>4</v>
      </c>
      <c r="E30" s="15"/>
      <c r="F30" s="11">
        <f t="shared" si="0"/>
        <v>0</v>
      </c>
      <c r="G30" s="15"/>
      <c r="H30" s="12">
        <f t="shared" si="1"/>
        <v>0</v>
      </c>
      <c r="I30" s="12">
        <f t="shared" si="2"/>
        <v>0</v>
      </c>
      <c r="J30" s="12">
        <f t="shared" si="3"/>
        <v>0</v>
      </c>
      <c r="K30" s="12">
        <f t="shared" si="4"/>
        <v>0</v>
      </c>
      <c r="L30" s="12">
        <f t="shared" si="5"/>
        <v>0</v>
      </c>
      <c r="M30" s="12">
        <v>28</v>
      </c>
      <c r="N30" s="12">
        <v>2</v>
      </c>
    </row>
    <row r="31" spans="1:14" s="12" customFormat="1" ht="11.25" customHeight="1">
      <c r="A31" s="13" t="s">
        <v>50</v>
      </c>
      <c r="B31" s="2" t="s">
        <v>428</v>
      </c>
      <c r="C31" s="1" t="s">
        <v>51</v>
      </c>
      <c r="D31" s="14">
        <v>3</v>
      </c>
      <c r="E31" s="15" t="s">
        <v>732</v>
      </c>
      <c r="F31" s="11">
        <f t="shared" si="0"/>
        <v>3</v>
      </c>
      <c r="G31" s="15"/>
      <c r="H31" s="12">
        <f t="shared" si="1"/>
        <v>0</v>
      </c>
      <c r="I31" s="12">
        <f t="shared" si="2"/>
        <v>1</v>
      </c>
      <c r="J31" s="12">
        <f t="shared" si="3"/>
        <v>0</v>
      </c>
      <c r="K31" s="12">
        <f t="shared" si="4"/>
        <v>1</v>
      </c>
      <c r="L31" s="12">
        <f t="shared" si="5"/>
        <v>3</v>
      </c>
      <c r="M31" s="12">
        <v>29</v>
      </c>
      <c r="N31" s="12">
        <v>3</v>
      </c>
    </row>
    <row r="32" spans="1:14" s="12" customFormat="1" ht="11.25" customHeight="1">
      <c r="A32" s="13" t="s">
        <v>52</v>
      </c>
      <c r="B32" s="2" t="s">
        <v>429</v>
      </c>
      <c r="C32" s="1" t="s">
        <v>53</v>
      </c>
      <c r="D32" s="14">
        <v>4</v>
      </c>
      <c r="E32" s="15" t="s">
        <v>733</v>
      </c>
      <c r="F32" s="11">
        <f t="shared" si="0"/>
        <v>4</v>
      </c>
      <c r="G32" s="15"/>
      <c r="H32" s="12">
        <f t="shared" si="1"/>
        <v>0</v>
      </c>
      <c r="I32" s="12">
        <f t="shared" si="2"/>
        <v>1</v>
      </c>
      <c r="J32" s="12">
        <f t="shared" si="3"/>
        <v>0</v>
      </c>
      <c r="K32" s="12">
        <f t="shared" si="4"/>
        <v>1</v>
      </c>
      <c r="L32" s="12">
        <f t="shared" si="5"/>
        <v>4</v>
      </c>
      <c r="M32" s="12">
        <v>30</v>
      </c>
      <c r="N32" s="12">
        <v>4</v>
      </c>
    </row>
    <row r="33" spans="1:14" s="12" customFormat="1" ht="11.25" customHeight="1">
      <c r="A33" s="16" t="s">
        <v>54</v>
      </c>
      <c r="B33" s="1" t="s">
        <v>430</v>
      </c>
      <c r="C33" s="1" t="s">
        <v>378</v>
      </c>
      <c r="D33" s="14">
        <v>3</v>
      </c>
      <c r="E33" s="15"/>
      <c r="F33" s="11">
        <f t="shared" si="0"/>
        <v>0</v>
      </c>
      <c r="G33" s="15"/>
      <c r="H33" s="12">
        <f t="shared" si="1"/>
        <v>0</v>
      </c>
      <c r="I33" s="12">
        <f t="shared" si="2"/>
        <v>0</v>
      </c>
      <c r="J33" s="12">
        <f t="shared" si="3"/>
        <v>0</v>
      </c>
      <c r="K33" s="12">
        <f t="shared" si="4"/>
        <v>0</v>
      </c>
      <c r="L33" s="12">
        <f t="shared" si="5"/>
        <v>0</v>
      </c>
      <c r="M33" s="12">
        <v>31</v>
      </c>
      <c r="N33" s="12">
        <v>5</v>
      </c>
    </row>
    <row r="34" spans="1:14" s="12" customFormat="1" ht="11.25" customHeight="1">
      <c r="A34" s="16" t="s">
        <v>55</v>
      </c>
      <c r="B34" s="1" t="s">
        <v>431</v>
      </c>
      <c r="C34" s="1" t="s">
        <v>56</v>
      </c>
      <c r="D34" s="14">
        <v>2</v>
      </c>
      <c r="E34" s="15"/>
      <c r="F34" s="11">
        <f t="shared" si="0"/>
        <v>0</v>
      </c>
      <c r="G34" s="15"/>
      <c r="H34" s="12">
        <f t="shared" si="1"/>
        <v>0</v>
      </c>
      <c r="I34" s="12">
        <f t="shared" si="2"/>
        <v>0</v>
      </c>
      <c r="J34" s="12">
        <f t="shared" si="3"/>
        <v>0</v>
      </c>
      <c r="K34" s="12">
        <f t="shared" si="4"/>
        <v>0</v>
      </c>
      <c r="L34" s="12">
        <f t="shared" si="5"/>
        <v>0</v>
      </c>
      <c r="M34" s="12">
        <v>32</v>
      </c>
      <c r="N34" s="12">
        <v>6</v>
      </c>
    </row>
    <row r="35" spans="1:14" s="12" customFormat="1" ht="11.25" customHeight="1">
      <c r="A35" s="16" t="s">
        <v>57</v>
      </c>
      <c r="B35" s="1" t="s">
        <v>432</v>
      </c>
      <c r="C35" s="1" t="s">
        <v>433</v>
      </c>
      <c r="D35" s="14">
        <v>3</v>
      </c>
      <c r="E35" s="15"/>
      <c r="F35" s="11">
        <f t="shared" si="0"/>
        <v>0</v>
      </c>
      <c r="G35" s="15"/>
      <c r="H35" s="12">
        <f t="shared" si="1"/>
        <v>0</v>
      </c>
      <c r="I35" s="12">
        <f t="shared" si="2"/>
        <v>0</v>
      </c>
      <c r="J35" s="12">
        <f t="shared" si="3"/>
        <v>0</v>
      </c>
      <c r="K35" s="12">
        <f t="shared" si="4"/>
        <v>0</v>
      </c>
      <c r="L35" s="12">
        <f t="shared" si="5"/>
        <v>0</v>
      </c>
      <c r="M35" s="12">
        <v>33</v>
      </c>
      <c r="N35" s="12">
        <v>7</v>
      </c>
    </row>
    <row r="36" spans="1:14" s="12" customFormat="1" ht="11.25" customHeight="1">
      <c r="A36" s="13" t="s">
        <v>58</v>
      </c>
      <c r="B36" s="2" t="s">
        <v>434</v>
      </c>
      <c r="C36" s="1" t="s">
        <v>59</v>
      </c>
      <c r="D36" s="14">
        <v>5</v>
      </c>
      <c r="E36" s="15" t="s">
        <v>734</v>
      </c>
      <c r="F36" s="11">
        <f t="shared" si="0"/>
        <v>5</v>
      </c>
      <c r="G36" s="15"/>
      <c r="H36" s="12">
        <f t="shared" si="1"/>
        <v>0</v>
      </c>
      <c r="I36" s="12">
        <f t="shared" si="2"/>
        <v>1</v>
      </c>
      <c r="J36" s="12">
        <f t="shared" si="3"/>
        <v>0</v>
      </c>
      <c r="K36" s="12">
        <f t="shared" si="4"/>
        <v>1</v>
      </c>
      <c r="L36" s="12">
        <f t="shared" si="5"/>
        <v>5</v>
      </c>
      <c r="M36" s="12">
        <v>34</v>
      </c>
      <c r="N36" s="12">
        <v>8</v>
      </c>
    </row>
    <row r="37" spans="1:14" s="12" customFormat="1" ht="11.25" customHeight="1">
      <c r="A37" s="16" t="s">
        <v>60</v>
      </c>
      <c r="B37" s="1" t="s">
        <v>435</v>
      </c>
      <c r="C37" s="1" t="s">
        <v>61</v>
      </c>
      <c r="D37" s="14">
        <v>3</v>
      </c>
      <c r="E37" s="15" t="s">
        <v>667</v>
      </c>
      <c r="F37" s="11">
        <f t="shared" si="0"/>
        <v>3</v>
      </c>
      <c r="G37" s="15"/>
      <c r="H37" s="12">
        <f t="shared" si="1"/>
        <v>0</v>
      </c>
      <c r="I37" s="12">
        <f t="shared" si="2"/>
        <v>1</v>
      </c>
      <c r="J37" s="12">
        <f t="shared" si="3"/>
        <v>0</v>
      </c>
      <c r="K37" s="12">
        <f t="shared" si="4"/>
        <v>1</v>
      </c>
      <c r="L37" s="12">
        <f t="shared" si="5"/>
        <v>3</v>
      </c>
      <c r="M37" s="12">
        <v>35</v>
      </c>
      <c r="N37" s="12">
        <v>9</v>
      </c>
    </row>
    <row r="38" spans="1:14" s="12" customFormat="1" ht="11.25" customHeight="1">
      <c r="A38" s="13" t="s">
        <v>62</v>
      </c>
      <c r="B38" s="2" t="s">
        <v>436</v>
      </c>
      <c r="C38" s="1" t="s">
        <v>63</v>
      </c>
      <c r="D38" s="14">
        <v>5</v>
      </c>
      <c r="E38" s="15" t="s">
        <v>735</v>
      </c>
      <c r="F38" s="11">
        <f t="shared" si="0"/>
        <v>5</v>
      </c>
      <c r="G38" s="15"/>
      <c r="H38" s="12">
        <f t="shared" si="1"/>
        <v>0</v>
      </c>
      <c r="I38" s="12">
        <f t="shared" si="2"/>
        <v>1</v>
      </c>
      <c r="J38" s="12">
        <f t="shared" si="3"/>
        <v>0</v>
      </c>
      <c r="K38" s="12">
        <f t="shared" si="4"/>
        <v>1</v>
      </c>
      <c r="L38" s="12">
        <f t="shared" si="5"/>
        <v>5</v>
      </c>
      <c r="M38" s="12">
        <v>36</v>
      </c>
      <c r="N38" s="12">
        <v>10</v>
      </c>
    </row>
    <row r="39" spans="1:14" s="12" customFormat="1" ht="11.25" customHeight="1">
      <c r="A39" s="16" t="s">
        <v>64</v>
      </c>
      <c r="B39" s="1" t="s">
        <v>437</v>
      </c>
      <c r="C39" s="1" t="s">
        <v>438</v>
      </c>
      <c r="D39" s="14">
        <v>4</v>
      </c>
      <c r="E39" s="15" t="s">
        <v>736</v>
      </c>
      <c r="F39" s="11">
        <f t="shared" si="0"/>
        <v>4</v>
      </c>
      <c r="G39" s="15"/>
      <c r="H39" s="12">
        <f t="shared" si="1"/>
        <v>0</v>
      </c>
      <c r="I39" s="12">
        <f t="shared" si="2"/>
        <v>1</v>
      </c>
      <c r="J39" s="12">
        <f t="shared" si="3"/>
        <v>0</v>
      </c>
      <c r="K39" s="12">
        <f t="shared" si="4"/>
        <v>1</v>
      </c>
      <c r="L39" s="12">
        <f t="shared" si="5"/>
        <v>4</v>
      </c>
      <c r="M39" s="12">
        <v>37</v>
      </c>
      <c r="N39" s="12">
        <v>11</v>
      </c>
    </row>
    <row r="40" spans="1:14" s="12" customFormat="1" ht="11.25" customHeight="1">
      <c r="A40" s="16" t="s">
        <v>65</v>
      </c>
      <c r="B40" s="1" t="s">
        <v>439</v>
      </c>
      <c r="C40" s="1" t="s">
        <v>66</v>
      </c>
      <c r="D40" s="14">
        <v>2</v>
      </c>
      <c r="E40" s="15"/>
      <c r="F40" s="11">
        <f t="shared" si="0"/>
        <v>0</v>
      </c>
      <c r="G40" s="15"/>
      <c r="H40" s="12">
        <f t="shared" si="1"/>
        <v>0</v>
      </c>
      <c r="I40" s="12">
        <f t="shared" si="2"/>
        <v>0</v>
      </c>
      <c r="J40" s="12">
        <f t="shared" si="3"/>
        <v>0</v>
      </c>
      <c r="K40" s="12">
        <f t="shared" si="4"/>
        <v>0</v>
      </c>
      <c r="L40" s="12">
        <f t="shared" si="5"/>
        <v>0</v>
      </c>
      <c r="M40" s="12">
        <v>38</v>
      </c>
      <c r="N40" s="12">
        <v>12</v>
      </c>
    </row>
    <row r="41" spans="1:14" s="12" customFormat="1" ht="11.25" customHeight="1">
      <c r="A41" s="16" t="s">
        <v>67</v>
      </c>
      <c r="B41" s="1" t="s">
        <v>440</v>
      </c>
      <c r="C41" s="1" t="s">
        <v>441</v>
      </c>
      <c r="D41" s="14">
        <v>2</v>
      </c>
      <c r="E41" s="15"/>
      <c r="F41" s="11">
        <f t="shared" si="0"/>
        <v>0</v>
      </c>
      <c r="G41" s="15"/>
      <c r="H41" s="12">
        <f t="shared" si="1"/>
        <v>0</v>
      </c>
      <c r="I41" s="12">
        <f t="shared" si="2"/>
        <v>0</v>
      </c>
      <c r="J41" s="12">
        <f t="shared" si="3"/>
        <v>0</v>
      </c>
      <c r="K41" s="12">
        <f t="shared" si="4"/>
        <v>0</v>
      </c>
      <c r="L41" s="12">
        <f t="shared" si="5"/>
        <v>0</v>
      </c>
      <c r="M41" s="12">
        <v>39</v>
      </c>
      <c r="N41" s="12">
        <v>13</v>
      </c>
    </row>
    <row r="42" spans="1:14" s="12" customFormat="1" ht="11.25" customHeight="1">
      <c r="A42" s="13" t="s">
        <v>68</v>
      </c>
      <c r="B42" s="2" t="s">
        <v>442</v>
      </c>
      <c r="C42" s="1" t="s">
        <v>69</v>
      </c>
      <c r="D42" s="14">
        <v>3</v>
      </c>
      <c r="E42" s="15" t="s">
        <v>683</v>
      </c>
      <c r="F42" s="11">
        <f t="shared" si="0"/>
        <v>3</v>
      </c>
      <c r="G42" s="15"/>
      <c r="H42" s="12">
        <f t="shared" si="1"/>
        <v>0</v>
      </c>
      <c r="I42" s="12">
        <f t="shared" si="2"/>
        <v>1</v>
      </c>
      <c r="J42" s="12">
        <f t="shared" si="3"/>
        <v>0</v>
      </c>
      <c r="K42" s="12">
        <f t="shared" si="4"/>
        <v>1</v>
      </c>
      <c r="L42" s="12">
        <f t="shared" si="5"/>
        <v>3</v>
      </c>
      <c r="M42" s="12">
        <v>40</v>
      </c>
      <c r="N42" s="12">
        <v>14</v>
      </c>
    </row>
    <row r="43" spans="1:15" s="12" customFormat="1" ht="11.25" customHeight="1">
      <c r="A43" s="13" t="s">
        <v>70</v>
      </c>
      <c r="B43" s="2" t="s">
        <v>443</v>
      </c>
      <c r="C43" s="1" t="s">
        <v>379</v>
      </c>
      <c r="D43" s="14">
        <v>3</v>
      </c>
      <c r="E43" s="15" t="s">
        <v>758</v>
      </c>
      <c r="F43" s="11">
        <f t="shared" si="0"/>
        <v>3</v>
      </c>
      <c r="G43" s="15"/>
      <c r="H43" s="12">
        <f t="shared" si="1"/>
        <v>0</v>
      </c>
      <c r="I43" s="12">
        <f t="shared" si="2"/>
        <v>1</v>
      </c>
      <c r="J43" s="12">
        <f t="shared" si="3"/>
        <v>0</v>
      </c>
      <c r="K43" s="12">
        <f t="shared" si="4"/>
        <v>1</v>
      </c>
      <c r="L43" s="12">
        <f t="shared" si="5"/>
        <v>3</v>
      </c>
      <c r="M43" s="12">
        <v>41</v>
      </c>
      <c r="N43" s="12">
        <v>15</v>
      </c>
      <c r="O43" s="18" t="s">
        <v>666</v>
      </c>
    </row>
    <row r="44" spans="1:14" s="12" customFormat="1" ht="11.25" customHeight="1">
      <c r="A44" s="19" t="s">
        <v>71</v>
      </c>
      <c r="B44" s="3" t="s">
        <v>444</v>
      </c>
      <c r="C44" s="1" t="s">
        <v>445</v>
      </c>
      <c r="D44" s="14">
        <v>2</v>
      </c>
      <c r="E44" s="15"/>
      <c r="F44" s="11">
        <f t="shared" si="0"/>
        <v>0</v>
      </c>
      <c r="G44" s="15"/>
      <c r="H44" s="12">
        <f t="shared" si="1"/>
        <v>0</v>
      </c>
      <c r="I44" s="12">
        <f t="shared" si="2"/>
        <v>0</v>
      </c>
      <c r="J44" s="12">
        <f t="shared" si="3"/>
        <v>0</v>
      </c>
      <c r="K44" s="12">
        <f t="shared" si="4"/>
        <v>0</v>
      </c>
      <c r="L44" s="12">
        <f t="shared" si="5"/>
        <v>0</v>
      </c>
      <c r="M44" s="12">
        <v>42</v>
      </c>
      <c r="N44" s="12">
        <v>16</v>
      </c>
    </row>
    <row r="45" spans="1:14" s="12" customFormat="1" ht="11.25" customHeight="1">
      <c r="A45" s="16" t="s">
        <v>72</v>
      </c>
      <c r="B45" s="1" t="s">
        <v>446</v>
      </c>
      <c r="C45" s="1" t="s">
        <v>73</v>
      </c>
      <c r="D45" s="14">
        <v>1</v>
      </c>
      <c r="E45" s="15"/>
      <c r="F45" s="11">
        <f t="shared" si="0"/>
        <v>0</v>
      </c>
      <c r="G45" s="15"/>
      <c r="H45" s="12">
        <f t="shared" si="1"/>
        <v>0</v>
      </c>
      <c r="I45" s="12">
        <f t="shared" si="2"/>
        <v>0</v>
      </c>
      <c r="J45" s="12">
        <f t="shared" si="3"/>
        <v>0</v>
      </c>
      <c r="K45" s="12">
        <f t="shared" si="4"/>
        <v>0</v>
      </c>
      <c r="L45" s="12">
        <f t="shared" si="5"/>
        <v>0</v>
      </c>
      <c r="M45" s="12">
        <v>43</v>
      </c>
      <c r="N45" s="12">
        <v>17</v>
      </c>
    </row>
    <row r="46" spans="1:14" s="12" customFormat="1" ht="11.25" customHeight="1">
      <c r="A46" s="13" t="s">
        <v>74</v>
      </c>
      <c r="B46" s="2" t="s">
        <v>447</v>
      </c>
      <c r="C46" s="1" t="s">
        <v>75</v>
      </c>
      <c r="D46" s="14">
        <v>3</v>
      </c>
      <c r="E46" s="15"/>
      <c r="F46" s="11">
        <f t="shared" si="0"/>
        <v>0</v>
      </c>
      <c r="G46" s="15"/>
      <c r="H46" s="12">
        <f t="shared" si="1"/>
        <v>0</v>
      </c>
      <c r="I46" s="12">
        <f t="shared" si="2"/>
        <v>0</v>
      </c>
      <c r="J46" s="12">
        <f t="shared" si="3"/>
        <v>0</v>
      </c>
      <c r="K46" s="12">
        <f t="shared" si="4"/>
        <v>0</v>
      </c>
      <c r="L46" s="12">
        <f t="shared" si="5"/>
        <v>0</v>
      </c>
      <c r="M46" s="12">
        <v>44</v>
      </c>
      <c r="N46" s="12">
        <v>18</v>
      </c>
    </row>
    <row r="47" spans="1:14" s="12" customFormat="1" ht="11.25" customHeight="1">
      <c r="A47" s="16" t="s">
        <v>76</v>
      </c>
      <c r="B47" s="1" t="s">
        <v>448</v>
      </c>
      <c r="C47" s="1" t="s">
        <v>449</v>
      </c>
      <c r="D47" s="14">
        <v>3</v>
      </c>
      <c r="E47" s="15"/>
      <c r="F47" s="11">
        <f t="shared" si="0"/>
        <v>0</v>
      </c>
      <c r="G47" s="15"/>
      <c r="H47" s="12">
        <f t="shared" si="1"/>
        <v>0</v>
      </c>
      <c r="I47" s="12">
        <f t="shared" si="2"/>
        <v>0</v>
      </c>
      <c r="J47" s="12">
        <f t="shared" si="3"/>
        <v>0</v>
      </c>
      <c r="K47" s="12">
        <f t="shared" si="4"/>
        <v>0</v>
      </c>
      <c r="L47" s="12">
        <f t="shared" si="5"/>
        <v>0</v>
      </c>
      <c r="M47" s="12">
        <v>45</v>
      </c>
      <c r="N47" s="12">
        <v>19</v>
      </c>
    </row>
    <row r="48" spans="1:14" s="12" customFormat="1" ht="11.25" customHeight="1">
      <c r="A48" s="16" t="s">
        <v>77</v>
      </c>
      <c r="B48" s="1" t="s">
        <v>450</v>
      </c>
      <c r="C48" s="1" t="s">
        <v>78</v>
      </c>
      <c r="D48" s="14">
        <v>1</v>
      </c>
      <c r="E48" s="15"/>
      <c r="F48" s="11">
        <f t="shared" si="0"/>
        <v>0</v>
      </c>
      <c r="G48" s="15"/>
      <c r="H48" s="12">
        <f t="shared" si="1"/>
        <v>0</v>
      </c>
      <c r="I48" s="12">
        <f t="shared" si="2"/>
        <v>0</v>
      </c>
      <c r="J48" s="12">
        <f t="shared" si="3"/>
        <v>0</v>
      </c>
      <c r="K48" s="12">
        <f t="shared" si="4"/>
        <v>0</v>
      </c>
      <c r="L48" s="12">
        <f t="shared" si="5"/>
        <v>0</v>
      </c>
      <c r="M48" s="12">
        <v>46</v>
      </c>
      <c r="N48" s="12">
        <v>20</v>
      </c>
    </row>
    <row r="49" spans="1:14" s="12" customFormat="1" ht="11.25" customHeight="1">
      <c r="A49" s="13" t="s">
        <v>79</v>
      </c>
      <c r="B49" s="2" t="s">
        <v>451</v>
      </c>
      <c r="C49" s="1" t="s">
        <v>80</v>
      </c>
      <c r="D49" s="14">
        <v>4</v>
      </c>
      <c r="E49" s="15" t="s">
        <v>759</v>
      </c>
      <c r="F49" s="11">
        <f t="shared" si="0"/>
        <v>4</v>
      </c>
      <c r="G49" s="15"/>
      <c r="H49" s="12">
        <f t="shared" si="1"/>
        <v>0</v>
      </c>
      <c r="I49" s="12">
        <f t="shared" si="2"/>
        <v>1</v>
      </c>
      <c r="J49" s="12">
        <f t="shared" si="3"/>
        <v>0</v>
      </c>
      <c r="K49" s="12">
        <f t="shared" si="4"/>
        <v>1</v>
      </c>
      <c r="L49" s="12">
        <f t="shared" si="5"/>
        <v>4</v>
      </c>
      <c r="M49" s="12">
        <v>47</v>
      </c>
      <c r="N49" s="12">
        <v>21</v>
      </c>
    </row>
    <row r="50" spans="1:14" s="12" customFormat="1" ht="11.25" customHeight="1">
      <c r="A50" s="19" t="s">
        <v>81</v>
      </c>
      <c r="B50" s="3" t="s">
        <v>452</v>
      </c>
      <c r="C50" s="1" t="s">
        <v>453</v>
      </c>
      <c r="D50" s="14">
        <v>2</v>
      </c>
      <c r="E50" s="15"/>
      <c r="F50" s="11">
        <f t="shared" si="0"/>
        <v>0</v>
      </c>
      <c r="G50" s="15"/>
      <c r="H50" s="12">
        <f t="shared" si="1"/>
        <v>0</v>
      </c>
      <c r="I50" s="12">
        <f t="shared" si="2"/>
        <v>0</v>
      </c>
      <c r="J50" s="12">
        <f t="shared" si="3"/>
        <v>0</v>
      </c>
      <c r="K50" s="12">
        <f t="shared" si="4"/>
        <v>0</v>
      </c>
      <c r="L50" s="12">
        <f t="shared" si="5"/>
        <v>0</v>
      </c>
      <c r="M50" s="12">
        <v>48</v>
      </c>
      <c r="N50" s="12">
        <v>22</v>
      </c>
    </row>
    <row r="51" spans="1:14" s="12" customFormat="1" ht="11.25" customHeight="1">
      <c r="A51" s="16" t="s">
        <v>82</v>
      </c>
      <c r="B51" s="1" t="s">
        <v>454</v>
      </c>
      <c r="C51" s="1" t="s">
        <v>83</v>
      </c>
      <c r="D51" s="14">
        <v>3</v>
      </c>
      <c r="E51" s="15"/>
      <c r="F51" s="11">
        <f t="shared" si="0"/>
        <v>0</v>
      </c>
      <c r="G51" s="15"/>
      <c r="H51" s="12">
        <f t="shared" si="1"/>
        <v>0</v>
      </c>
      <c r="I51" s="12">
        <f t="shared" si="2"/>
        <v>0</v>
      </c>
      <c r="J51" s="12">
        <f t="shared" si="3"/>
        <v>0</v>
      </c>
      <c r="K51" s="12">
        <f t="shared" si="4"/>
        <v>0</v>
      </c>
      <c r="L51" s="12">
        <f t="shared" si="5"/>
        <v>0</v>
      </c>
      <c r="M51" s="12">
        <v>49</v>
      </c>
      <c r="N51" s="12">
        <v>23</v>
      </c>
    </row>
    <row r="52" spans="1:14" s="12" customFormat="1" ht="11.25" customHeight="1">
      <c r="A52" s="16" t="s">
        <v>84</v>
      </c>
      <c r="B52" s="1" t="s">
        <v>455</v>
      </c>
      <c r="C52" s="1" t="s">
        <v>355</v>
      </c>
      <c r="D52" s="14">
        <v>1</v>
      </c>
      <c r="E52" s="15"/>
      <c r="F52" s="11">
        <f t="shared" si="0"/>
        <v>0</v>
      </c>
      <c r="G52" s="15"/>
      <c r="H52" s="12">
        <f t="shared" si="1"/>
        <v>0</v>
      </c>
      <c r="I52" s="12">
        <f t="shared" si="2"/>
        <v>0</v>
      </c>
      <c r="J52" s="12">
        <f t="shared" si="3"/>
        <v>0</v>
      </c>
      <c r="K52" s="12">
        <f t="shared" si="4"/>
        <v>0</v>
      </c>
      <c r="L52" s="12">
        <f t="shared" si="5"/>
        <v>0</v>
      </c>
      <c r="M52" s="12">
        <v>50</v>
      </c>
      <c r="N52" s="12">
        <v>24</v>
      </c>
    </row>
    <row r="53" spans="1:14" s="12" customFormat="1" ht="11.25" customHeight="1">
      <c r="A53" s="16" t="s">
        <v>85</v>
      </c>
      <c r="B53" s="1" t="s">
        <v>456</v>
      </c>
      <c r="C53" s="1" t="s">
        <v>86</v>
      </c>
      <c r="D53" s="14">
        <v>2</v>
      </c>
      <c r="E53" s="15"/>
      <c r="F53" s="11">
        <f t="shared" si="0"/>
        <v>0</v>
      </c>
      <c r="G53" s="15"/>
      <c r="H53" s="12">
        <f t="shared" si="1"/>
        <v>0</v>
      </c>
      <c r="I53" s="12">
        <f t="shared" si="2"/>
        <v>0</v>
      </c>
      <c r="J53" s="12">
        <f t="shared" si="3"/>
        <v>0</v>
      </c>
      <c r="K53" s="12">
        <f t="shared" si="4"/>
        <v>0</v>
      </c>
      <c r="L53" s="12">
        <f t="shared" si="5"/>
        <v>0</v>
      </c>
      <c r="M53" s="12">
        <v>51</v>
      </c>
      <c r="N53" s="12">
        <v>25</v>
      </c>
    </row>
    <row r="54" spans="1:14" s="12" customFormat="1" ht="11.25" customHeight="1">
      <c r="A54" s="16" t="s">
        <v>87</v>
      </c>
      <c r="B54" s="1" t="s">
        <v>457</v>
      </c>
      <c r="C54" s="1" t="s">
        <v>380</v>
      </c>
      <c r="D54" s="14">
        <v>4</v>
      </c>
      <c r="E54" s="15" t="s">
        <v>668</v>
      </c>
      <c r="F54" s="11">
        <f t="shared" si="0"/>
        <v>4</v>
      </c>
      <c r="G54" s="15"/>
      <c r="H54" s="12">
        <f t="shared" si="1"/>
        <v>0</v>
      </c>
      <c r="I54" s="12">
        <f t="shared" si="2"/>
        <v>1</v>
      </c>
      <c r="J54" s="12">
        <f t="shared" si="3"/>
        <v>0</v>
      </c>
      <c r="K54" s="12">
        <f t="shared" si="4"/>
        <v>1</v>
      </c>
      <c r="L54" s="12">
        <f t="shared" si="5"/>
        <v>4</v>
      </c>
      <c r="M54" s="12">
        <v>52</v>
      </c>
      <c r="N54" s="12">
        <v>26</v>
      </c>
    </row>
    <row r="55" spans="1:15" s="12" customFormat="1" ht="11.25" customHeight="1">
      <c r="A55" s="13" t="s">
        <v>88</v>
      </c>
      <c r="B55" s="2" t="s">
        <v>458</v>
      </c>
      <c r="C55" s="1" t="s">
        <v>89</v>
      </c>
      <c r="D55" s="14">
        <v>5</v>
      </c>
      <c r="E55" s="15" t="s">
        <v>709</v>
      </c>
      <c r="F55" s="11">
        <f t="shared" si="0"/>
        <v>5</v>
      </c>
      <c r="G55" s="15"/>
      <c r="H55" s="12">
        <f t="shared" si="1"/>
        <v>0</v>
      </c>
      <c r="I55" s="12">
        <f t="shared" si="2"/>
        <v>1</v>
      </c>
      <c r="J55" s="12">
        <f t="shared" si="3"/>
        <v>0</v>
      </c>
      <c r="K55" s="12">
        <f t="shared" si="4"/>
        <v>1</v>
      </c>
      <c r="L55" s="12">
        <f t="shared" si="5"/>
        <v>5</v>
      </c>
      <c r="M55" s="12">
        <v>53</v>
      </c>
      <c r="N55" s="12">
        <v>1</v>
      </c>
      <c r="O55" s="12" t="str">
        <f>+'[1]208'!$A$60</f>
        <v>04360002 CTT.DEOLS</v>
      </c>
    </row>
    <row r="56" spans="1:15" s="12" customFormat="1" ht="11.25" customHeight="1">
      <c r="A56" s="16" t="s">
        <v>90</v>
      </c>
      <c r="B56" s="1" t="s">
        <v>459</v>
      </c>
      <c r="C56" s="1" t="s">
        <v>91</v>
      </c>
      <c r="D56" s="14">
        <v>2</v>
      </c>
      <c r="E56" s="15"/>
      <c r="F56" s="11">
        <f t="shared" si="0"/>
        <v>0</v>
      </c>
      <c r="G56" s="15" t="s">
        <v>685</v>
      </c>
      <c r="H56" s="12">
        <f t="shared" si="1"/>
        <v>2</v>
      </c>
      <c r="I56" s="12">
        <f t="shared" si="2"/>
        <v>0</v>
      </c>
      <c r="J56" s="12">
        <f t="shared" si="3"/>
        <v>1</v>
      </c>
      <c r="K56" s="12">
        <f t="shared" si="4"/>
        <v>1</v>
      </c>
      <c r="L56" s="12">
        <f t="shared" si="5"/>
        <v>2</v>
      </c>
      <c r="M56" s="12">
        <v>54</v>
      </c>
      <c r="N56" s="12">
        <v>2</v>
      </c>
      <c r="O56" s="12" t="str">
        <f>+'[1]208'!$A$61</f>
        <v>04360005 CP. LEVROUX</v>
      </c>
    </row>
    <row r="57" spans="1:15" s="12" customFormat="1" ht="11.25" customHeight="1">
      <c r="A57" s="13" t="s">
        <v>92</v>
      </c>
      <c r="B57" s="2" t="s">
        <v>460</v>
      </c>
      <c r="C57" s="1" t="s">
        <v>93</v>
      </c>
      <c r="D57" s="14">
        <v>4</v>
      </c>
      <c r="E57" s="15" t="s">
        <v>688</v>
      </c>
      <c r="F57" s="11">
        <f t="shared" si="0"/>
        <v>4</v>
      </c>
      <c r="G57" s="15"/>
      <c r="H57" s="12">
        <f t="shared" si="1"/>
        <v>0</v>
      </c>
      <c r="I57" s="12">
        <f t="shared" si="2"/>
        <v>1</v>
      </c>
      <c r="J57" s="12">
        <f t="shared" si="3"/>
        <v>0</v>
      </c>
      <c r="K57" s="12">
        <f t="shared" si="4"/>
        <v>1</v>
      </c>
      <c r="L57" s="12">
        <f t="shared" si="5"/>
        <v>4</v>
      </c>
      <c r="M57" s="12">
        <v>55</v>
      </c>
      <c r="N57" s="12">
        <v>3</v>
      </c>
      <c r="O57" s="12" t="str">
        <f>+'[1]208'!$A$62</f>
        <v>04360009 PING PONG CLUB ISSOLDUNOIS</v>
      </c>
    </row>
    <row r="58" spans="1:15" s="12" customFormat="1" ht="11.25" customHeight="1">
      <c r="A58" s="16" t="s">
        <v>94</v>
      </c>
      <c r="B58" s="1" t="s">
        <v>461</v>
      </c>
      <c r="C58" s="1" t="s">
        <v>95</v>
      </c>
      <c r="D58" s="14">
        <v>3</v>
      </c>
      <c r="E58" s="15"/>
      <c r="F58" s="11">
        <f t="shared" si="0"/>
        <v>0</v>
      </c>
      <c r="G58" s="15" t="s">
        <v>685</v>
      </c>
      <c r="H58" s="12">
        <f t="shared" si="1"/>
        <v>3</v>
      </c>
      <c r="I58" s="12">
        <f t="shared" si="2"/>
        <v>0</v>
      </c>
      <c r="J58" s="12">
        <f t="shared" si="3"/>
        <v>1</v>
      </c>
      <c r="K58" s="12">
        <f t="shared" si="4"/>
        <v>1</v>
      </c>
      <c r="L58" s="12">
        <f t="shared" si="5"/>
        <v>3</v>
      </c>
      <c r="M58" s="12">
        <v>56</v>
      </c>
      <c r="N58" s="12">
        <v>4</v>
      </c>
      <c r="O58" s="12" t="str">
        <f>+'[1]208'!$A$63</f>
        <v>04360123 US.ARGENTON</v>
      </c>
    </row>
    <row r="59" spans="1:15" s="12" customFormat="1" ht="11.25" customHeight="1">
      <c r="A59" s="13" t="s">
        <v>96</v>
      </c>
      <c r="B59" s="2" t="s">
        <v>462</v>
      </c>
      <c r="C59" s="1" t="s">
        <v>97</v>
      </c>
      <c r="D59" s="14">
        <v>3</v>
      </c>
      <c r="E59" s="15" t="s">
        <v>669</v>
      </c>
      <c r="F59" s="11">
        <f t="shared" si="0"/>
        <v>3</v>
      </c>
      <c r="G59" s="15"/>
      <c r="H59" s="12">
        <f t="shared" si="1"/>
        <v>0</v>
      </c>
      <c r="I59" s="12">
        <f t="shared" si="2"/>
        <v>1</v>
      </c>
      <c r="J59" s="12">
        <f t="shared" si="3"/>
        <v>0</v>
      </c>
      <c r="K59" s="12">
        <f t="shared" si="4"/>
        <v>1</v>
      </c>
      <c r="L59" s="12">
        <f t="shared" si="5"/>
        <v>3</v>
      </c>
      <c r="M59" s="12">
        <v>57</v>
      </c>
      <c r="N59" s="12">
        <v>5</v>
      </c>
      <c r="O59" s="12" t="str">
        <f>+'[1]208'!$A$64</f>
        <v>04360124 TT.BRENNE LE BLANC</v>
      </c>
    </row>
    <row r="60" spans="1:15" s="12" customFormat="1" ht="11.25" customHeight="1">
      <c r="A60" s="13" t="s">
        <v>98</v>
      </c>
      <c r="B60" s="2" t="s">
        <v>463</v>
      </c>
      <c r="C60" s="1" t="s">
        <v>99</v>
      </c>
      <c r="D60" s="14">
        <v>3</v>
      </c>
      <c r="E60" s="15" t="s">
        <v>713</v>
      </c>
      <c r="F60" s="11">
        <f t="shared" si="0"/>
        <v>3</v>
      </c>
      <c r="G60" s="15"/>
      <c r="H60" s="12">
        <f t="shared" si="1"/>
        <v>0</v>
      </c>
      <c r="I60" s="12">
        <f t="shared" si="2"/>
        <v>1</v>
      </c>
      <c r="J60" s="12">
        <f t="shared" si="3"/>
        <v>0</v>
      </c>
      <c r="K60" s="12">
        <f t="shared" si="4"/>
        <v>1</v>
      </c>
      <c r="L60" s="12">
        <f t="shared" si="5"/>
        <v>3</v>
      </c>
      <c r="M60" s="12">
        <v>58</v>
      </c>
      <c r="N60" s="12">
        <v>6</v>
      </c>
      <c r="O60" s="12" t="str">
        <f>+'[1]208'!$A$65</f>
        <v>04360315 US TENNIS DE TABLE LA CHATRE</v>
      </c>
    </row>
    <row r="61" spans="1:15" s="12" customFormat="1" ht="11.25" customHeight="1">
      <c r="A61" s="16" t="s">
        <v>100</v>
      </c>
      <c r="B61" s="1" t="s">
        <v>464</v>
      </c>
      <c r="C61" s="1" t="s">
        <v>381</v>
      </c>
      <c r="D61" s="14">
        <v>2</v>
      </c>
      <c r="E61" s="15"/>
      <c r="F61" s="11">
        <f t="shared" si="0"/>
        <v>0</v>
      </c>
      <c r="G61" s="15" t="s">
        <v>685</v>
      </c>
      <c r="H61" s="12">
        <f t="shared" si="1"/>
        <v>2</v>
      </c>
      <c r="I61" s="12">
        <f t="shared" si="2"/>
        <v>0</v>
      </c>
      <c r="J61" s="12">
        <f t="shared" si="3"/>
        <v>1</v>
      </c>
      <c r="K61" s="12">
        <f t="shared" si="4"/>
        <v>1</v>
      </c>
      <c r="L61" s="12">
        <f t="shared" si="5"/>
        <v>2</v>
      </c>
      <c r="M61" s="12">
        <v>59</v>
      </c>
      <c r="N61" s="12">
        <v>7</v>
      </c>
      <c r="O61" s="12" t="str">
        <f>+'[1]208'!$A$66</f>
        <v>04360340 A S P O CHATEAUROUX</v>
      </c>
    </row>
    <row r="62" spans="1:15" s="12" customFormat="1" ht="11.25" customHeight="1">
      <c r="A62" s="13" t="s">
        <v>101</v>
      </c>
      <c r="B62" s="2" t="s">
        <v>465</v>
      </c>
      <c r="C62" s="1" t="s">
        <v>102</v>
      </c>
      <c r="D62" s="14">
        <v>3</v>
      </c>
      <c r="E62" s="15" t="s">
        <v>710</v>
      </c>
      <c r="F62" s="11">
        <f t="shared" si="0"/>
        <v>3</v>
      </c>
      <c r="G62" s="15"/>
      <c r="H62" s="12">
        <f t="shared" si="1"/>
        <v>0</v>
      </c>
      <c r="I62" s="12">
        <f t="shared" si="2"/>
        <v>1</v>
      </c>
      <c r="J62" s="12">
        <f t="shared" si="3"/>
        <v>0</v>
      </c>
      <c r="K62" s="12">
        <f t="shared" si="4"/>
        <v>1</v>
      </c>
      <c r="L62" s="12">
        <f t="shared" si="5"/>
        <v>3</v>
      </c>
      <c r="M62" s="12">
        <v>60</v>
      </c>
      <c r="N62" s="12">
        <v>8</v>
      </c>
      <c r="O62" s="12" t="str">
        <f>+'[1]208'!$A$67</f>
        <v>04360341 A.T.T. CHABRIS</v>
      </c>
    </row>
    <row r="63" spans="1:15" s="12" customFormat="1" ht="11.25" customHeight="1">
      <c r="A63" s="13" t="s">
        <v>103</v>
      </c>
      <c r="B63" s="2" t="s">
        <v>466</v>
      </c>
      <c r="C63" s="1" t="s">
        <v>104</v>
      </c>
      <c r="D63" s="14">
        <v>4</v>
      </c>
      <c r="E63" s="15" t="s">
        <v>687</v>
      </c>
      <c r="F63" s="11">
        <f t="shared" si="0"/>
        <v>4</v>
      </c>
      <c r="G63" s="15"/>
      <c r="H63" s="12">
        <f t="shared" si="1"/>
        <v>0</v>
      </c>
      <c r="I63" s="12">
        <f t="shared" si="2"/>
        <v>1</v>
      </c>
      <c r="J63" s="12">
        <f t="shared" si="3"/>
        <v>0</v>
      </c>
      <c r="K63" s="12">
        <f t="shared" si="4"/>
        <v>1</v>
      </c>
      <c r="L63" s="12">
        <f t="shared" si="5"/>
        <v>4</v>
      </c>
      <c r="M63" s="12">
        <v>61</v>
      </c>
      <c r="N63" s="12">
        <v>9</v>
      </c>
      <c r="O63" s="12" t="str">
        <f>+'[1]208'!$A$68</f>
        <v>04360343 CLUB PONGISTES BUZANCEENS</v>
      </c>
    </row>
    <row r="64" spans="1:15" s="12" customFormat="1" ht="11.25" customHeight="1">
      <c r="A64" s="16" t="s">
        <v>105</v>
      </c>
      <c r="B64" s="1" t="s">
        <v>467</v>
      </c>
      <c r="C64" s="1" t="s">
        <v>106</v>
      </c>
      <c r="D64" s="14">
        <v>3</v>
      </c>
      <c r="E64" s="15"/>
      <c r="F64" s="11">
        <f t="shared" si="0"/>
        <v>0</v>
      </c>
      <c r="G64" s="15" t="s">
        <v>685</v>
      </c>
      <c r="H64" s="12">
        <f t="shared" si="1"/>
        <v>3</v>
      </c>
      <c r="I64" s="12">
        <f t="shared" si="2"/>
        <v>0</v>
      </c>
      <c r="J64" s="12">
        <f t="shared" si="3"/>
        <v>1</v>
      </c>
      <c r="K64" s="12">
        <f t="shared" si="4"/>
        <v>1</v>
      </c>
      <c r="L64" s="12">
        <f t="shared" si="5"/>
        <v>3</v>
      </c>
      <c r="M64" s="12">
        <v>62</v>
      </c>
      <c r="N64" s="12">
        <v>10</v>
      </c>
      <c r="O64" s="12" t="str">
        <f>+'[1]208'!$A$69</f>
        <v>04360453 CLUB PONGISTE VATANAIS</v>
      </c>
    </row>
    <row r="65" spans="1:15" s="12" customFormat="1" ht="11.25" customHeight="1">
      <c r="A65" s="13" t="s">
        <v>107</v>
      </c>
      <c r="B65" s="2" t="s">
        <v>468</v>
      </c>
      <c r="C65" s="1" t="s">
        <v>382</v>
      </c>
      <c r="D65" s="14">
        <v>5</v>
      </c>
      <c r="E65" s="15" t="s">
        <v>388</v>
      </c>
      <c r="F65" s="11">
        <f t="shared" si="0"/>
        <v>5</v>
      </c>
      <c r="G65" s="15"/>
      <c r="H65" s="12">
        <f t="shared" si="1"/>
        <v>0</v>
      </c>
      <c r="I65" s="12">
        <f t="shared" si="2"/>
        <v>1</v>
      </c>
      <c r="J65" s="12">
        <f t="shared" si="3"/>
        <v>0</v>
      </c>
      <c r="K65" s="12">
        <f t="shared" si="4"/>
        <v>1</v>
      </c>
      <c r="L65" s="12">
        <f t="shared" si="5"/>
        <v>5</v>
      </c>
      <c r="M65" s="12">
        <v>63</v>
      </c>
      <c r="N65" s="12">
        <v>11</v>
      </c>
      <c r="O65" s="12" t="str">
        <f>+'[1]208'!$A$71</f>
        <v>04360481 A.T.T. LUANT</v>
      </c>
    </row>
    <row r="66" spans="1:15" s="12" customFormat="1" ht="11.25" customHeight="1">
      <c r="A66" s="16" t="s">
        <v>108</v>
      </c>
      <c r="B66" s="1" t="s">
        <v>469</v>
      </c>
      <c r="C66" s="1" t="s">
        <v>109</v>
      </c>
      <c r="D66" s="14">
        <v>2</v>
      </c>
      <c r="E66" s="15"/>
      <c r="F66" s="11">
        <f t="shared" si="0"/>
        <v>0</v>
      </c>
      <c r="G66" s="15" t="s">
        <v>686</v>
      </c>
      <c r="H66" s="12">
        <f t="shared" si="1"/>
        <v>2</v>
      </c>
      <c r="I66" s="12">
        <f t="shared" si="2"/>
        <v>0</v>
      </c>
      <c r="J66" s="12">
        <f t="shared" si="3"/>
        <v>1</v>
      </c>
      <c r="K66" s="12">
        <f t="shared" si="4"/>
        <v>1</v>
      </c>
      <c r="L66" s="12">
        <f t="shared" si="5"/>
        <v>2</v>
      </c>
      <c r="M66" s="12">
        <v>64</v>
      </c>
      <c r="N66" s="12">
        <v>12</v>
      </c>
      <c r="O66" s="12" t="str">
        <f>+'[1]208'!$A$72</f>
        <v>04360605 C.2T MARTIZAY</v>
      </c>
    </row>
    <row r="67" spans="1:15" s="12" customFormat="1" ht="11.25" customHeight="1">
      <c r="A67" s="13" t="s">
        <v>110</v>
      </c>
      <c r="B67" s="2" t="s">
        <v>470</v>
      </c>
      <c r="C67" s="1" t="s">
        <v>111</v>
      </c>
      <c r="D67" s="14">
        <v>3</v>
      </c>
      <c r="E67" s="15" t="s">
        <v>712</v>
      </c>
      <c r="F67" s="11">
        <f aca="true" t="shared" si="6" ref="F67:F130">IF(E67&lt;&gt;0,D67,0)</f>
        <v>3</v>
      </c>
      <c r="G67" s="15"/>
      <c r="H67" s="12">
        <f t="shared" si="1"/>
        <v>0</v>
      </c>
      <c r="I67" s="12">
        <f t="shared" si="2"/>
        <v>1</v>
      </c>
      <c r="J67" s="12">
        <f t="shared" si="3"/>
        <v>0</v>
      </c>
      <c r="K67" s="12">
        <f t="shared" si="4"/>
        <v>1</v>
      </c>
      <c r="L67" s="12">
        <f t="shared" si="5"/>
        <v>3</v>
      </c>
      <c r="M67" s="12">
        <v>65</v>
      </c>
      <c r="N67" s="12">
        <v>13</v>
      </c>
      <c r="O67" s="12" t="str">
        <f>+'[1]208'!$A$73</f>
        <v>04360707 US SAINT MAUR</v>
      </c>
    </row>
    <row r="68" spans="1:14" s="12" customFormat="1" ht="11.25" customHeight="1">
      <c r="A68" s="13" t="s">
        <v>112</v>
      </c>
      <c r="B68" s="2" t="s">
        <v>664</v>
      </c>
      <c r="C68" s="1" t="s">
        <v>665</v>
      </c>
      <c r="D68" s="14">
        <v>4</v>
      </c>
      <c r="E68" s="15"/>
      <c r="F68" s="11">
        <f t="shared" si="6"/>
        <v>0</v>
      </c>
      <c r="G68" s="15" t="s">
        <v>685</v>
      </c>
      <c r="H68" s="12">
        <f aca="true" t="shared" si="7" ref="H68:H131">IF(G68&lt;&gt;0,D68,0)</f>
        <v>4</v>
      </c>
      <c r="I68" s="12">
        <f aca="true" t="shared" si="8" ref="I68:I131">IF(F68&lt;&gt;0,1,0)</f>
        <v>0</v>
      </c>
      <c r="J68" s="12">
        <f aca="true" t="shared" si="9" ref="J68:J131">IF(G68&lt;&gt;"",1,0)</f>
        <v>1</v>
      </c>
      <c r="K68" s="12">
        <f aca="true" t="shared" si="10" ref="K68:K131">J68+I68</f>
        <v>1</v>
      </c>
      <c r="L68" s="12">
        <f aca="true" t="shared" si="11" ref="L68:L131">IF(K68=1,D68,0)</f>
        <v>4</v>
      </c>
      <c r="M68" s="12">
        <v>66</v>
      </c>
      <c r="N68" s="12">
        <v>14</v>
      </c>
    </row>
    <row r="69" spans="1:15" s="12" customFormat="1" ht="11.25" customHeight="1">
      <c r="A69" s="16" t="s">
        <v>113</v>
      </c>
      <c r="B69" s="1" t="s">
        <v>471</v>
      </c>
      <c r="C69" s="1" t="s">
        <v>114</v>
      </c>
      <c r="D69" s="14">
        <v>2</v>
      </c>
      <c r="E69" s="15"/>
      <c r="F69" s="11">
        <f t="shared" si="6"/>
        <v>0</v>
      </c>
      <c r="G69" s="15" t="s">
        <v>686</v>
      </c>
      <c r="H69" s="12">
        <f t="shared" si="7"/>
        <v>2</v>
      </c>
      <c r="I69" s="12">
        <f t="shared" si="8"/>
        <v>0</v>
      </c>
      <c r="J69" s="12">
        <f t="shared" si="9"/>
        <v>1</v>
      </c>
      <c r="K69" s="12">
        <f t="shared" si="10"/>
        <v>1</v>
      </c>
      <c r="L69" s="12">
        <f t="shared" si="11"/>
        <v>2</v>
      </c>
      <c r="M69" s="12">
        <v>67</v>
      </c>
      <c r="N69" s="12">
        <v>15</v>
      </c>
      <c r="O69" s="12" t="str">
        <f>+'[1]208'!$A$74</f>
        <v>04360721 ASTT PRUNIERS</v>
      </c>
    </row>
    <row r="70" spans="1:15" s="12" customFormat="1" ht="11.25" customHeight="1">
      <c r="A70" s="16" t="s">
        <v>115</v>
      </c>
      <c r="B70" s="1" t="s">
        <v>472</v>
      </c>
      <c r="C70" s="1" t="s">
        <v>116</v>
      </c>
      <c r="D70" s="14">
        <v>2</v>
      </c>
      <c r="E70" s="15"/>
      <c r="F70" s="11">
        <f t="shared" si="6"/>
        <v>0</v>
      </c>
      <c r="G70" s="15" t="s">
        <v>685</v>
      </c>
      <c r="H70" s="12">
        <f t="shared" si="7"/>
        <v>2</v>
      </c>
      <c r="I70" s="12">
        <f t="shared" si="8"/>
        <v>0</v>
      </c>
      <c r="J70" s="12">
        <f t="shared" si="9"/>
        <v>1</v>
      </c>
      <c r="K70" s="12">
        <f t="shared" si="10"/>
        <v>1</v>
      </c>
      <c r="L70" s="12">
        <f t="shared" si="11"/>
        <v>2</v>
      </c>
      <c r="M70" s="12">
        <v>68</v>
      </c>
      <c r="N70" s="12">
        <v>16</v>
      </c>
      <c r="O70" s="12" t="str">
        <f>+'[1]208'!$A$75</f>
        <v>04360723 CLUB.PONGISTE. SAINT CYPRIEN</v>
      </c>
    </row>
    <row r="71" spans="1:15" s="12" customFormat="1" ht="11.25" customHeight="1">
      <c r="A71" s="16" t="s">
        <v>117</v>
      </c>
      <c r="B71" s="1" t="s">
        <v>473</v>
      </c>
      <c r="C71" s="1" t="s">
        <v>118</v>
      </c>
      <c r="D71" s="14">
        <v>1</v>
      </c>
      <c r="E71" s="15" t="s">
        <v>684</v>
      </c>
      <c r="F71" s="11">
        <f t="shared" si="6"/>
        <v>1</v>
      </c>
      <c r="G71" s="15"/>
      <c r="H71" s="12">
        <f t="shared" si="7"/>
        <v>0</v>
      </c>
      <c r="I71" s="12">
        <f t="shared" si="8"/>
        <v>1</v>
      </c>
      <c r="J71" s="12">
        <f t="shared" si="9"/>
        <v>0</v>
      </c>
      <c r="K71" s="12">
        <f t="shared" si="10"/>
        <v>1</v>
      </c>
      <c r="L71" s="12">
        <f t="shared" si="11"/>
        <v>1</v>
      </c>
      <c r="M71" s="12">
        <v>69</v>
      </c>
      <c r="N71" s="12">
        <v>17</v>
      </c>
      <c r="O71" s="12" t="str">
        <f>+'[1]208'!$A$76</f>
        <v>04360724 CORPO36 TENNIS DE TABLE</v>
      </c>
    </row>
    <row r="72" spans="1:15" s="12" customFormat="1" ht="11.25" customHeight="1">
      <c r="A72" s="16" t="s">
        <v>119</v>
      </c>
      <c r="B72" s="1" t="s">
        <v>474</v>
      </c>
      <c r="C72" s="1" t="s">
        <v>475</v>
      </c>
      <c r="D72" s="14">
        <v>3</v>
      </c>
      <c r="E72" s="15"/>
      <c r="F72" s="11">
        <f t="shared" si="6"/>
        <v>0</v>
      </c>
      <c r="G72" s="15" t="s">
        <v>686</v>
      </c>
      <c r="H72" s="12">
        <f t="shared" si="7"/>
        <v>3</v>
      </c>
      <c r="I72" s="12">
        <f t="shared" si="8"/>
        <v>0</v>
      </c>
      <c r="J72" s="12">
        <f t="shared" si="9"/>
        <v>1</v>
      </c>
      <c r="K72" s="12">
        <f t="shared" si="10"/>
        <v>1</v>
      </c>
      <c r="L72" s="12">
        <f t="shared" si="11"/>
        <v>3</v>
      </c>
      <c r="M72" s="12">
        <v>70</v>
      </c>
      <c r="N72" s="12">
        <v>18</v>
      </c>
      <c r="O72" s="12" t="str">
        <f>+'[1]208'!$A$77</f>
        <v>04360725 US AIGURANDE SECTION TT</v>
      </c>
    </row>
    <row r="73" spans="1:15" s="12" customFormat="1" ht="11.25" customHeight="1">
      <c r="A73" s="13" t="s">
        <v>120</v>
      </c>
      <c r="B73" s="2" t="s">
        <v>476</v>
      </c>
      <c r="C73" s="1" t="s">
        <v>356</v>
      </c>
      <c r="D73" s="14">
        <v>3</v>
      </c>
      <c r="E73" s="15" t="s">
        <v>711</v>
      </c>
      <c r="F73" s="11">
        <f t="shared" si="6"/>
        <v>3</v>
      </c>
      <c r="G73" s="15"/>
      <c r="H73" s="12">
        <f t="shared" si="7"/>
        <v>0</v>
      </c>
      <c r="I73" s="12">
        <f t="shared" si="8"/>
        <v>1</v>
      </c>
      <c r="J73" s="12">
        <f t="shared" si="9"/>
        <v>0</v>
      </c>
      <c r="K73" s="12">
        <f t="shared" si="10"/>
        <v>1</v>
      </c>
      <c r="L73" s="12">
        <f t="shared" si="11"/>
        <v>3</v>
      </c>
      <c r="M73" s="12">
        <v>71</v>
      </c>
      <c r="N73" s="12">
        <v>19</v>
      </c>
      <c r="O73" s="12" t="str">
        <f>+'[1]208'!$A$78</f>
        <v>04360726 CTT REUILLOIS</v>
      </c>
    </row>
    <row r="74" spans="1:15" s="12" customFormat="1" ht="11.25" customHeight="1">
      <c r="A74" s="16" t="s">
        <v>121</v>
      </c>
      <c r="B74" s="1" t="s">
        <v>477</v>
      </c>
      <c r="C74" s="1" t="s">
        <v>122</v>
      </c>
      <c r="D74" s="14">
        <v>3</v>
      </c>
      <c r="E74" s="15"/>
      <c r="F74" s="11">
        <f t="shared" si="6"/>
        <v>0</v>
      </c>
      <c r="G74" s="15" t="s">
        <v>686</v>
      </c>
      <c r="H74" s="12">
        <f t="shared" si="7"/>
        <v>3</v>
      </c>
      <c r="I74" s="12">
        <f t="shared" si="8"/>
        <v>0</v>
      </c>
      <c r="J74" s="12">
        <f t="shared" si="9"/>
        <v>1</v>
      </c>
      <c r="K74" s="12">
        <f t="shared" si="10"/>
        <v>1</v>
      </c>
      <c r="L74" s="12">
        <f t="shared" si="11"/>
        <v>3</v>
      </c>
      <c r="M74" s="12">
        <v>72</v>
      </c>
      <c r="N74" s="12">
        <v>20</v>
      </c>
      <c r="O74" s="12" t="str">
        <f>+'[1]208'!$A$79</f>
        <v>04360727 ASS.TT AMBRAULT</v>
      </c>
    </row>
    <row r="75" spans="1:15" s="12" customFormat="1" ht="11.25" customHeight="1">
      <c r="A75" s="16" t="s">
        <v>123</v>
      </c>
      <c r="B75" s="1" t="s">
        <v>478</v>
      </c>
      <c r="C75" s="1" t="s">
        <v>124</v>
      </c>
      <c r="D75" s="14">
        <v>3</v>
      </c>
      <c r="E75" s="15"/>
      <c r="F75" s="11">
        <f t="shared" si="6"/>
        <v>0</v>
      </c>
      <c r="G75" s="15" t="s">
        <v>686</v>
      </c>
      <c r="H75" s="12">
        <f t="shared" si="7"/>
        <v>3</v>
      </c>
      <c r="I75" s="12">
        <f t="shared" si="8"/>
        <v>0</v>
      </c>
      <c r="J75" s="12">
        <f t="shared" si="9"/>
        <v>1</v>
      </c>
      <c r="K75" s="12">
        <f t="shared" si="10"/>
        <v>1</v>
      </c>
      <c r="L75" s="12">
        <f t="shared" si="11"/>
        <v>3</v>
      </c>
      <c r="M75" s="12">
        <v>73</v>
      </c>
      <c r="N75" s="12">
        <v>21</v>
      </c>
      <c r="O75" s="12" t="str">
        <f>+'[1]208'!$A$80</f>
        <v>04360728 US LE POINCONNET</v>
      </c>
    </row>
    <row r="76" spans="1:15" s="12" customFormat="1" ht="11.25" customHeight="1">
      <c r="A76" s="16" t="s">
        <v>125</v>
      </c>
      <c r="B76" s="1" t="s">
        <v>479</v>
      </c>
      <c r="C76" s="1" t="s">
        <v>126</v>
      </c>
      <c r="D76" s="14">
        <v>3</v>
      </c>
      <c r="E76" s="15"/>
      <c r="F76" s="11">
        <f t="shared" si="6"/>
        <v>0</v>
      </c>
      <c r="G76" s="15" t="s">
        <v>685</v>
      </c>
      <c r="H76" s="12">
        <f t="shared" si="7"/>
        <v>3</v>
      </c>
      <c r="I76" s="12">
        <f t="shared" si="8"/>
        <v>0</v>
      </c>
      <c r="J76" s="12">
        <f t="shared" si="9"/>
        <v>1</v>
      </c>
      <c r="K76" s="12">
        <f t="shared" si="10"/>
        <v>1</v>
      </c>
      <c r="L76" s="12">
        <f t="shared" si="11"/>
        <v>3</v>
      </c>
      <c r="M76" s="12">
        <v>74</v>
      </c>
      <c r="N76" s="12">
        <v>22</v>
      </c>
      <c r="O76" s="12" t="str">
        <f>+'[1]208'!$A$81</f>
        <v>04360729 THEO PING VILLEDIEU TT</v>
      </c>
    </row>
    <row r="77" spans="1:15" s="12" customFormat="1" ht="11.25" customHeight="1">
      <c r="A77" s="16" t="s">
        <v>374</v>
      </c>
      <c r="B77" s="1" t="s">
        <v>480</v>
      </c>
      <c r="C77" s="1" t="s">
        <v>375</v>
      </c>
      <c r="D77" s="14">
        <v>2</v>
      </c>
      <c r="E77" s="15"/>
      <c r="F77" s="11"/>
      <c r="G77" s="15" t="s">
        <v>686</v>
      </c>
      <c r="H77" s="12">
        <f t="shared" si="7"/>
        <v>2</v>
      </c>
      <c r="I77" s="12">
        <f t="shared" si="8"/>
        <v>0</v>
      </c>
      <c r="J77" s="12">
        <f t="shared" si="9"/>
        <v>1</v>
      </c>
      <c r="K77" s="12">
        <f t="shared" si="10"/>
        <v>1</v>
      </c>
      <c r="L77" s="12">
        <f t="shared" si="11"/>
        <v>2</v>
      </c>
      <c r="M77" s="12">
        <v>75</v>
      </c>
      <c r="N77" s="12">
        <v>23</v>
      </c>
      <c r="O77" s="12" t="str">
        <f>+'[1]208'!$A$82</f>
        <v>04360730 CTT CEAULMONT-LES GRANGES</v>
      </c>
    </row>
    <row r="78" spans="1:14" s="12" customFormat="1" ht="11.25" customHeight="1">
      <c r="A78" s="13" t="s">
        <v>127</v>
      </c>
      <c r="B78" s="2" t="s">
        <v>481</v>
      </c>
      <c r="C78" s="1" t="s">
        <v>357</v>
      </c>
      <c r="D78" s="14">
        <v>6</v>
      </c>
      <c r="E78" s="15" t="s">
        <v>695</v>
      </c>
      <c r="F78" s="11">
        <f t="shared" si="6"/>
        <v>6</v>
      </c>
      <c r="G78" s="15"/>
      <c r="H78" s="12">
        <f t="shared" si="7"/>
        <v>0</v>
      </c>
      <c r="I78" s="12">
        <f t="shared" si="8"/>
        <v>1</v>
      </c>
      <c r="J78" s="12">
        <f t="shared" si="9"/>
        <v>0</v>
      </c>
      <c r="K78" s="12">
        <f t="shared" si="10"/>
        <v>1</v>
      </c>
      <c r="L78" s="12">
        <f t="shared" si="11"/>
        <v>6</v>
      </c>
      <c r="M78" s="12">
        <v>76</v>
      </c>
      <c r="N78" s="12">
        <v>1</v>
      </c>
    </row>
    <row r="79" spans="1:14" s="12" customFormat="1" ht="11.25" customHeight="1">
      <c r="A79" s="13" t="s">
        <v>128</v>
      </c>
      <c r="B79" s="2" t="s">
        <v>482</v>
      </c>
      <c r="C79" s="1" t="s">
        <v>358</v>
      </c>
      <c r="D79" s="14">
        <v>10</v>
      </c>
      <c r="E79" s="15" t="s">
        <v>714</v>
      </c>
      <c r="F79" s="11">
        <f t="shared" si="6"/>
        <v>10</v>
      </c>
      <c r="G79" s="15"/>
      <c r="H79" s="12">
        <f t="shared" si="7"/>
        <v>0</v>
      </c>
      <c r="I79" s="12">
        <f t="shared" si="8"/>
        <v>1</v>
      </c>
      <c r="J79" s="12">
        <f t="shared" si="9"/>
        <v>0</v>
      </c>
      <c r="K79" s="12">
        <f t="shared" si="10"/>
        <v>1</v>
      </c>
      <c r="L79" s="12">
        <f t="shared" si="11"/>
        <v>10</v>
      </c>
      <c r="M79" s="12">
        <v>77</v>
      </c>
      <c r="N79" s="12">
        <v>2</v>
      </c>
    </row>
    <row r="80" spans="1:14" s="12" customFormat="1" ht="11.25" customHeight="1">
      <c r="A80" s="16" t="s">
        <v>129</v>
      </c>
      <c r="B80" s="1" t="s">
        <v>483</v>
      </c>
      <c r="C80" s="1" t="s">
        <v>130</v>
      </c>
      <c r="D80" s="14">
        <v>3</v>
      </c>
      <c r="E80" s="15"/>
      <c r="F80" s="11">
        <f t="shared" si="6"/>
        <v>0</v>
      </c>
      <c r="G80" s="15"/>
      <c r="H80" s="12">
        <f t="shared" si="7"/>
        <v>0</v>
      </c>
      <c r="I80" s="12">
        <f t="shared" si="8"/>
        <v>0</v>
      </c>
      <c r="J80" s="12">
        <f t="shared" si="9"/>
        <v>0</v>
      </c>
      <c r="K80" s="12">
        <f t="shared" si="10"/>
        <v>0</v>
      </c>
      <c r="L80" s="12">
        <f t="shared" si="11"/>
        <v>0</v>
      </c>
      <c r="M80" s="12">
        <v>78</v>
      </c>
      <c r="N80" s="12">
        <v>3</v>
      </c>
    </row>
    <row r="81" spans="1:14" s="12" customFormat="1" ht="11.25" customHeight="1">
      <c r="A81" s="16" t="s">
        <v>131</v>
      </c>
      <c r="B81" s="1" t="s">
        <v>484</v>
      </c>
      <c r="C81" s="1" t="s">
        <v>132</v>
      </c>
      <c r="D81" s="14">
        <v>3</v>
      </c>
      <c r="E81" s="15"/>
      <c r="F81" s="11">
        <f t="shared" si="6"/>
        <v>0</v>
      </c>
      <c r="G81" s="15"/>
      <c r="H81" s="12">
        <f t="shared" si="7"/>
        <v>0</v>
      </c>
      <c r="I81" s="12">
        <f t="shared" si="8"/>
        <v>0</v>
      </c>
      <c r="J81" s="12">
        <f t="shared" si="9"/>
        <v>0</v>
      </c>
      <c r="K81" s="12">
        <f t="shared" si="10"/>
        <v>0</v>
      </c>
      <c r="L81" s="12">
        <f t="shared" si="11"/>
        <v>0</v>
      </c>
      <c r="M81" s="12">
        <v>79</v>
      </c>
      <c r="N81" s="12">
        <v>4</v>
      </c>
    </row>
    <row r="82" spans="1:14" s="12" customFormat="1" ht="11.25" customHeight="1">
      <c r="A82" s="16" t="s">
        <v>133</v>
      </c>
      <c r="B82" s="1" t="s">
        <v>485</v>
      </c>
      <c r="C82" s="1" t="s">
        <v>486</v>
      </c>
      <c r="D82" s="14">
        <v>3</v>
      </c>
      <c r="E82" s="15"/>
      <c r="F82" s="11">
        <f t="shared" si="6"/>
        <v>0</v>
      </c>
      <c r="G82" s="15"/>
      <c r="H82" s="12">
        <f t="shared" si="7"/>
        <v>0</v>
      </c>
      <c r="I82" s="12">
        <f t="shared" si="8"/>
        <v>0</v>
      </c>
      <c r="J82" s="12">
        <f t="shared" si="9"/>
        <v>0</v>
      </c>
      <c r="K82" s="12">
        <f t="shared" si="10"/>
        <v>0</v>
      </c>
      <c r="L82" s="12">
        <f t="shared" si="11"/>
        <v>0</v>
      </c>
      <c r="M82" s="12">
        <v>80</v>
      </c>
      <c r="N82" s="12">
        <v>5</v>
      </c>
    </row>
    <row r="83" spans="1:14" s="12" customFormat="1" ht="11.25" customHeight="1">
      <c r="A83" s="16" t="s">
        <v>134</v>
      </c>
      <c r="B83" s="1" t="s">
        <v>487</v>
      </c>
      <c r="C83" s="1" t="s">
        <v>135</v>
      </c>
      <c r="D83" s="14">
        <v>3</v>
      </c>
      <c r="E83" s="15"/>
      <c r="F83" s="11">
        <f t="shared" si="6"/>
        <v>0</v>
      </c>
      <c r="G83" s="15"/>
      <c r="H83" s="12">
        <f t="shared" si="7"/>
        <v>0</v>
      </c>
      <c r="I83" s="12">
        <f t="shared" si="8"/>
        <v>0</v>
      </c>
      <c r="J83" s="12">
        <f t="shared" si="9"/>
        <v>0</v>
      </c>
      <c r="K83" s="12">
        <f t="shared" si="10"/>
        <v>0</v>
      </c>
      <c r="L83" s="12">
        <f t="shared" si="11"/>
        <v>0</v>
      </c>
      <c r="M83" s="12">
        <v>81</v>
      </c>
      <c r="N83" s="12">
        <v>6</v>
      </c>
    </row>
    <row r="84" spans="1:14" s="12" customFormat="1" ht="11.25" customHeight="1">
      <c r="A84" s="13" t="s">
        <v>136</v>
      </c>
      <c r="B84" s="2" t="s">
        <v>488</v>
      </c>
      <c r="C84" s="1" t="s">
        <v>137</v>
      </c>
      <c r="D84" s="14">
        <v>4</v>
      </c>
      <c r="E84" s="15" t="s">
        <v>721</v>
      </c>
      <c r="F84" s="11">
        <f t="shared" si="6"/>
        <v>4</v>
      </c>
      <c r="G84" s="15"/>
      <c r="H84" s="12">
        <f t="shared" si="7"/>
        <v>0</v>
      </c>
      <c r="I84" s="12">
        <f t="shared" si="8"/>
        <v>1</v>
      </c>
      <c r="J84" s="12">
        <f t="shared" si="9"/>
        <v>0</v>
      </c>
      <c r="K84" s="12">
        <f t="shared" si="10"/>
        <v>1</v>
      </c>
      <c r="L84" s="12">
        <f t="shared" si="11"/>
        <v>4</v>
      </c>
      <c r="M84" s="12">
        <v>82</v>
      </c>
      <c r="N84" s="12">
        <v>7</v>
      </c>
    </row>
    <row r="85" spans="1:14" s="12" customFormat="1" ht="11.25" customHeight="1">
      <c r="A85" s="16" t="s">
        <v>138</v>
      </c>
      <c r="B85" s="1" t="s">
        <v>489</v>
      </c>
      <c r="C85" s="1" t="s">
        <v>139</v>
      </c>
      <c r="D85" s="14">
        <v>3</v>
      </c>
      <c r="E85" s="15" t="s">
        <v>726</v>
      </c>
      <c r="F85" s="11">
        <f t="shared" si="6"/>
        <v>3</v>
      </c>
      <c r="G85" s="15"/>
      <c r="H85" s="12">
        <f t="shared" si="7"/>
        <v>0</v>
      </c>
      <c r="I85" s="12">
        <f t="shared" si="8"/>
        <v>1</v>
      </c>
      <c r="J85" s="12">
        <f t="shared" si="9"/>
        <v>0</v>
      </c>
      <c r="K85" s="12">
        <f t="shared" si="10"/>
        <v>1</v>
      </c>
      <c r="L85" s="12">
        <f t="shared" si="11"/>
        <v>3</v>
      </c>
      <c r="M85" s="12">
        <v>83</v>
      </c>
      <c r="N85" s="12">
        <v>8</v>
      </c>
    </row>
    <row r="86" spans="1:14" s="12" customFormat="1" ht="11.25" customHeight="1">
      <c r="A86" s="16" t="s">
        <v>140</v>
      </c>
      <c r="B86" s="1" t="s">
        <v>490</v>
      </c>
      <c r="C86" s="1" t="s">
        <v>383</v>
      </c>
      <c r="D86" s="14">
        <v>4</v>
      </c>
      <c r="E86" s="15" t="s">
        <v>693</v>
      </c>
      <c r="F86" s="11">
        <f t="shared" si="6"/>
        <v>4</v>
      </c>
      <c r="G86" s="15"/>
      <c r="H86" s="12">
        <f t="shared" si="7"/>
        <v>0</v>
      </c>
      <c r="I86" s="12">
        <f t="shared" si="8"/>
        <v>1</v>
      </c>
      <c r="J86" s="12">
        <f t="shared" si="9"/>
        <v>0</v>
      </c>
      <c r="K86" s="12">
        <f t="shared" si="10"/>
        <v>1</v>
      </c>
      <c r="L86" s="12">
        <f t="shared" si="11"/>
        <v>4</v>
      </c>
      <c r="M86" s="12">
        <v>84</v>
      </c>
      <c r="N86" s="12">
        <v>9</v>
      </c>
    </row>
    <row r="87" spans="1:14" s="12" customFormat="1" ht="11.25" customHeight="1">
      <c r="A87" s="13" t="s">
        <v>141</v>
      </c>
      <c r="B87" s="2" t="s">
        <v>491</v>
      </c>
      <c r="C87" s="1" t="s">
        <v>389</v>
      </c>
      <c r="D87" s="14">
        <v>4</v>
      </c>
      <c r="E87" s="15" t="s">
        <v>692</v>
      </c>
      <c r="F87" s="11">
        <f t="shared" si="6"/>
        <v>4</v>
      </c>
      <c r="G87" s="15"/>
      <c r="H87" s="12">
        <f t="shared" si="7"/>
        <v>0</v>
      </c>
      <c r="I87" s="12">
        <f t="shared" si="8"/>
        <v>1</v>
      </c>
      <c r="J87" s="12">
        <f t="shared" si="9"/>
        <v>0</v>
      </c>
      <c r="K87" s="12">
        <f t="shared" si="10"/>
        <v>1</v>
      </c>
      <c r="L87" s="12">
        <f t="shared" si="11"/>
        <v>4</v>
      </c>
      <c r="M87" s="12">
        <v>85</v>
      </c>
      <c r="N87" s="12">
        <v>10</v>
      </c>
    </row>
    <row r="88" spans="1:14" s="12" customFormat="1" ht="11.25" customHeight="1">
      <c r="A88" s="13" t="s">
        <v>142</v>
      </c>
      <c r="B88" s="2" t="s">
        <v>492</v>
      </c>
      <c r="C88" s="1" t="s">
        <v>493</v>
      </c>
      <c r="D88" s="14">
        <v>3</v>
      </c>
      <c r="E88" s="15" t="s">
        <v>724</v>
      </c>
      <c r="F88" s="11">
        <f t="shared" si="6"/>
        <v>3</v>
      </c>
      <c r="G88" s="15"/>
      <c r="H88" s="12">
        <f t="shared" si="7"/>
        <v>0</v>
      </c>
      <c r="I88" s="12">
        <f t="shared" si="8"/>
        <v>1</v>
      </c>
      <c r="J88" s="12">
        <f t="shared" si="9"/>
        <v>0</v>
      </c>
      <c r="K88" s="12">
        <f t="shared" si="10"/>
        <v>1</v>
      </c>
      <c r="L88" s="12">
        <f t="shared" si="11"/>
        <v>3</v>
      </c>
      <c r="M88" s="12">
        <v>86</v>
      </c>
      <c r="N88" s="12">
        <v>11</v>
      </c>
    </row>
    <row r="89" spans="1:14" s="12" customFormat="1" ht="11.25" customHeight="1">
      <c r="A89" s="16" t="s">
        <v>143</v>
      </c>
      <c r="B89" s="1" t="s">
        <v>494</v>
      </c>
      <c r="C89" s="1" t="s">
        <v>495</v>
      </c>
      <c r="D89" s="14">
        <v>3</v>
      </c>
      <c r="E89" s="15"/>
      <c r="F89" s="11">
        <f t="shared" si="6"/>
        <v>0</v>
      </c>
      <c r="G89" s="15"/>
      <c r="H89" s="12">
        <f t="shared" si="7"/>
        <v>0</v>
      </c>
      <c r="I89" s="12">
        <f t="shared" si="8"/>
        <v>0</v>
      </c>
      <c r="J89" s="12">
        <f t="shared" si="9"/>
        <v>0</v>
      </c>
      <c r="K89" s="12">
        <f t="shared" si="10"/>
        <v>0</v>
      </c>
      <c r="L89" s="12">
        <f t="shared" si="11"/>
        <v>0</v>
      </c>
      <c r="M89" s="12">
        <v>87</v>
      </c>
      <c r="N89" s="12">
        <v>12</v>
      </c>
    </row>
    <row r="90" spans="1:14" s="12" customFormat="1" ht="11.25" customHeight="1">
      <c r="A90" s="13" t="s">
        <v>144</v>
      </c>
      <c r="B90" s="2" t="s">
        <v>496</v>
      </c>
      <c r="C90" s="1" t="s">
        <v>145</v>
      </c>
      <c r="D90" s="14">
        <v>3</v>
      </c>
      <c r="E90" s="15" t="s">
        <v>691</v>
      </c>
      <c r="F90" s="11">
        <f t="shared" si="6"/>
        <v>3</v>
      </c>
      <c r="G90" s="15"/>
      <c r="H90" s="12">
        <f t="shared" si="7"/>
        <v>0</v>
      </c>
      <c r="I90" s="12">
        <f t="shared" si="8"/>
        <v>1</v>
      </c>
      <c r="J90" s="12">
        <f t="shared" si="9"/>
        <v>0</v>
      </c>
      <c r="K90" s="12">
        <f t="shared" si="10"/>
        <v>1</v>
      </c>
      <c r="L90" s="12">
        <f t="shared" si="11"/>
        <v>3</v>
      </c>
      <c r="M90" s="12">
        <v>88</v>
      </c>
      <c r="N90" s="12">
        <v>13</v>
      </c>
    </row>
    <row r="91" spans="1:14" s="12" customFormat="1" ht="11.25" customHeight="1">
      <c r="A91" s="16" t="s">
        <v>146</v>
      </c>
      <c r="B91" s="1" t="s">
        <v>497</v>
      </c>
      <c r="C91" s="1" t="s">
        <v>147</v>
      </c>
      <c r="D91" s="14">
        <v>4</v>
      </c>
      <c r="E91" s="15" t="s">
        <v>715</v>
      </c>
      <c r="F91" s="11">
        <f t="shared" si="6"/>
        <v>4</v>
      </c>
      <c r="G91" s="15"/>
      <c r="H91" s="12">
        <f t="shared" si="7"/>
        <v>0</v>
      </c>
      <c r="I91" s="12">
        <f t="shared" si="8"/>
        <v>1</v>
      </c>
      <c r="J91" s="12">
        <f t="shared" si="9"/>
        <v>0</v>
      </c>
      <c r="K91" s="12">
        <f t="shared" si="10"/>
        <v>1</v>
      </c>
      <c r="L91" s="12">
        <f t="shared" si="11"/>
        <v>4</v>
      </c>
      <c r="M91" s="12">
        <v>89</v>
      </c>
      <c r="N91" s="12">
        <v>14</v>
      </c>
    </row>
    <row r="92" spans="1:14" s="12" customFormat="1" ht="11.25" customHeight="1">
      <c r="A92" s="13" t="s">
        <v>148</v>
      </c>
      <c r="B92" s="2" t="s">
        <v>498</v>
      </c>
      <c r="C92" s="1" t="s">
        <v>499</v>
      </c>
      <c r="D92" s="14">
        <v>5</v>
      </c>
      <c r="E92" s="15" t="s">
        <v>696</v>
      </c>
      <c r="F92" s="11">
        <f t="shared" si="6"/>
        <v>5</v>
      </c>
      <c r="G92" s="15"/>
      <c r="H92" s="12">
        <f t="shared" si="7"/>
        <v>0</v>
      </c>
      <c r="I92" s="12">
        <f t="shared" si="8"/>
        <v>1</v>
      </c>
      <c r="J92" s="12">
        <f t="shared" si="9"/>
        <v>0</v>
      </c>
      <c r="K92" s="12">
        <f t="shared" si="10"/>
        <v>1</v>
      </c>
      <c r="L92" s="12">
        <f t="shared" si="11"/>
        <v>5</v>
      </c>
      <c r="M92" s="12">
        <v>90</v>
      </c>
      <c r="N92" s="12">
        <v>15</v>
      </c>
    </row>
    <row r="93" spans="1:14" s="12" customFormat="1" ht="11.25" customHeight="1">
      <c r="A93" s="13" t="s">
        <v>149</v>
      </c>
      <c r="B93" s="2" t="s">
        <v>500</v>
      </c>
      <c r="C93" s="1" t="s">
        <v>501</v>
      </c>
      <c r="D93" s="14">
        <v>6</v>
      </c>
      <c r="E93" s="15" t="s">
        <v>737</v>
      </c>
      <c r="F93" s="11">
        <f t="shared" si="6"/>
        <v>6</v>
      </c>
      <c r="G93" s="15"/>
      <c r="H93" s="12">
        <f t="shared" si="7"/>
        <v>0</v>
      </c>
      <c r="I93" s="12">
        <f t="shared" si="8"/>
        <v>1</v>
      </c>
      <c r="J93" s="12">
        <f t="shared" si="9"/>
        <v>0</v>
      </c>
      <c r="K93" s="12">
        <f t="shared" si="10"/>
        <v>1</v>
      </c>
      <c r="L93" s="12">
        <f t="shared" si="11"/>
        <v>6</v>
      </c>
      <c r="M93" s="12">
        <v>91</v>
      </c>
      <c r="N93" s="12">
        <v>16</v>
      </c>
    </row>
    <row r="94" spans="1:14" s="12" customFormat="1" ht="11.25" customHeight="1">
      <c r="A94" s="16" t="s">
        <v>150</v>
      </c>
      <c r="B94" s="1" t="s">
        <v>502</v>
      </c>
      <c r="C94" s="1" t="s">
        <v>151</v>
      </c>
      <c r="D94" s="14">
        <v>3</v>
      </c>
      <c r="E94" s="15" t="s">
        <v>716</v>
      </c>
      <c r="F94" s="11">
        <f t="shared" si="6"/>
        <v>3</v>
      </c>
      <c r="G94" s="15"/>
      <c r="H94" s="12">
        <f t="shared" si="7"/>
        <v>0</v>
      </c>
      <c r="I94" s="12">
        <f t="shared" si="8"/>
        <v>1</v>
      </c>
      <c r="J94" s="12">
        <f t="shared" si="9"/>
        <v>0</v>
      </c>
      <c r="K94" s="12">
        <f t="shared" si="10"/>
        <v>1</v>
      </c>
      <c r="L94" s="12">
        <f t="shared" si="11"/>
        <v>3</v>
      </c>
      <c r="M94" s="12">
        <v>92</v>
      </c>
      <c r="N94" s="12">
        <v>17</v>
      </c>
    </row>
    <row r="95" spans="1:14" s="12" customFormat="1" ht="11.25" customHeight="1">
      <c r="A95" s="16" t="s">
        <v>152</v>
      </c>
      <c r="B95" s="1" t="s">
        <v>503</v>
      </c>
      <c r="C95" s="1" t="s">
        <v>153</v>
      </c>
      <c r="D95" s="14">
        <v>3</v>
      </c>
      <c r="E95" s="15"/>
      <c r="F95" s="11">
        <f t="shared" si="6"/>
        <v>0</v>
      </c>
      <c r="G95" s="15"/>
      <c r="H95" s="12">
        <f t="shared" si="7"/>
        <v>0</v>
      </c>
      <c r="I95" s="12">
        <f t="shared" si="8"/>
        <v>0</v>
      </c>
      <c r="J95" s="12">
        <f t="shared" si="9"/>
        <v>0</v>
      </c>
      <c r="K95" s="12">
        <f t="shared" si="10"/>
        <v>0</v>
      </c>
      <c r="L95" s="12">
        <f t="shared" si="11"/>
        <v>0</v>
      </c>
      <c r="M95" s="12">
        <v>93</v>
      </c>
      <c r="N95" s="12">
        <v>18</v>
      </c>
    </row>
    <row r="96" spans="1:14" s="12" customFormat="1" ht="11.25" customHeight="1">
      <c r="A96" s="16" t="s">
        <v>154</v>
      </c>
      <c r="B96" s="1" t="s">
        <v>504</v>
      </c>
      <c r="C96" s="1" t="s">
        <v>155</v>
      </c>
      <c r="D96" s="14">
        <v>3</v>
      </c>
      <c r="E96" s="15"/>
      <c r="F96" s="11">
        <f t="shared" si="6"/>
        <v>0</v>
      </c>
      <c r="G96" s="15"/>
      <c r="H96" s="12">
        <f t="shared" si="7"/>
        <v>0</v>
      </c>
      <c r="I96" s="12">
        <f t="shared" si="8"/>
        <v>0</v>
      </c>
      <c r="J96" s="12">
        <f t="shared" si="9"/>
        <v>0</v>
      </c>
      <c r="K96" s="12">
        <f t="shared" si="10"/>
        <v>0</v>
      </c>
      <c r="L96" s="12">
        <f t="shared" si="11"/>
        <v>0</v>
      </c>
      <c r="M96" s="12">
        <v>94</v>
      </c>
      <c r="N96" s="12">
        <v>19</v>
      </c>
    </row>
    <row r="97" spans="1:14" s="12" customFormat="1" ht="11.25" customHeight="1">
      <c r="A97" s="16" t="s">
        <v>156</v>
      </c>
      <c r="B97" s="1" t="s">
        <v>505</v>
      </c>
      <c r="C97" s="1" t="s">
        <v>157</v>
      </c>
      <c r="D97" s="14">
        <v>3</v>
      </c>
      <c r="E97" s="15"/>
      <c r="F97" s="11">
        <f t="shared" si="6"/>
        <v>0</v>
      </c>
      <c r="G97" s="15"/>
      <c r="H97" s="12">
        <f t="shared" si="7"/>
        <v>0</v>
      </c>
      <c r="I97" s="12">
        <f t="shared" si="8"/>
        <v>0</v>
      </c>
      <c r="J97" s="12">
        <f t="shared" si="9"/>
        <v>0</v>
      </c>
      <c r="K97" s="12">
        <f t="shared" si="10"/>
        <v>0</v>
      </c>
      <c r="L97" s="12">
        <f t="shared" si="11"/>
        <v>0</v>
      </c>
      <c r="M97" s="12">
        <v>95</v>
      </c>
      <c r="N97" s="12">
        <v>20</v>
      </c>
    </row>
    <row r="98" spans="1:14" s="12" customFormat="1" ht="11.25" customHeight="1">
      <c r="A98" s="13" t="s">
        <v>158</v>
      </c>
      <c r="B98" s="2" t="s">
        <v>506</v>
      </c>
      <c r="C98" s="1" t="s">
        <v>359</v>
      </c>
      <c r="D98" s="14">
        <v>6</v>
      </c>
      <c r="E98" s="15" t="s">
        <v>689</v>
      </c>
      <c r="F98" s="11">
        <f t="shared" si="6"/>
        <v>6</v>
      </c>
      <c r="G98" s="15"/>
      <c r="H98" s="12">
        <f t="shared" si="7"/>
        <v>0</v>
      </c>
      <c r="I98" s="12">
        <f t="shared" si="8"/>
        <v>1</v>
      </c>
      <c r="J98" s="12">
        <f t="shared" si="9"/>
        <v>0</v>
      </c>
      <c r="K98" s="12">
        <f t="shared" si="10"/>
        <v>1</v>
      </c>
      <c r="L98" s="12">
        <f t="shared" si="11"/>
        <v>6</v>
      </c>
      <c r="M98" s="12">
        <v>96</v>
      </c>
      <c r="N98" s="12">
        <v>21</v>
      </c>
    </row>
    <row r="99" spans="1:14" s="12" customFormat="1" ht="11.25" customHeight="1">
      <c r="A99" s="16" t="s">
        <v>159</v>
      </c>
      <c r="B99" s="1" t="s">
        <v>507</v>
      </c>
      <c r="C99" s="1" t="s">
        <v>160</v>
      </c>
      <c r="D99" s="14">
        <v>1</v>
      </c>
      <c r="E99" s="15"/>
      <c r="F99" s="11">
        <f t="shared" si="6"/>
        <v>0</v>
      </c>
      <c r="G99" s="15"/>
      <c r="H99" s="12">
        <f t="shared" si="7"/>
        <v>0</v>
      </c>
      <c r="I99" s="12">
        <f t="shared" si="8"/>
        <v>0</v>
      </c>
      <c r="J99" s="12">
        <f t="shared" si="9"/>
        <v>0</v>
      </c>
      <c r="K99" s="12">
        <f t="shared" si="10"/>
        <v>0</v>
      </c>
      <c r="L99" s="12">
        <f t="shared" si="11"/>
        <v>0</v>
      </c>
      <c r="M99" s="12">
        <v>97</v>
      </c>
      <c r="N99" s="12">
        <v>22</v>
      </c>
    </row>
    <row r="100" spans="1:14" s="12" customFormat="1" ht="11.25" customHeight="1">
      <c r="A100" s="13" t="s">
        <v>161</v>
      </c>
      <c r="B100" s="2" t="s">
        <v>508</v>
      </c>
      <c r="C100" s="1" t="s">
        <v>360</v>
      </c>
      <c r="D100" s="14">
        <v>4</v>
      </c>
      <c r="E100" s="15" t="s">
        <v>723</v>
      </c>
      <c r="F100" s="11">
        <f t="shared" si="6"/>
        <v>4</v>
      </c>
      <c r="G100" s="15"/>
      <c r="H100" s="12">
        <f t="shared" si="7"/>
        <v>0</v>
      </c>
      <c r="I100" s="12">
        <f t="shared" si="8"/>
        <v>1</v>
      </c>
      <c r="J100" s="12">
        <f t="shared" si="9"/>
        <v>0</v>
      </c>
      <c r="K100" s="12">
        <f t="shared" si="10"/>
        <v>1</v>
      </c>
      <c r="L100" s="12">
        <f t="shared" si="11"/>
        <v>4</v>
      </c>
      <c r="M100" s="12">
        <v>98</v>
      </c>
      <c r="N100" s="12">
        <v>23</v>
      </c>
    </row>
    <row r="101" spans="1:14" s="12" customFormat="1" ht="11.25" customHeight="1">
      <c r="A101" s="16" t="s">
        <v>162</v>
      </c>
      <c r="B101" s="1" t="s">
        <v>509</v>
      </c>
      <c r="C101" s="1" t="s">
        <v>163</v>
      </c>
      <c r="D101" s="14">
        <v>3</v>
      </c>
      <c r="E101" s="15"/>
      <c r="F101" s="11">
        <f t="shared" si="6"/>
        <v>0</v>
      </c>
      <c r="G101" s="15"/>
      <c r="H101" s="12">
        <f t="shared" si="7"/>
        <v>0</v>
      </c>
      <c r="I101" s="12">
        <f t="shared" si="8"/>
        <v>0</v>
      </c>
      <c r="J101" s="12">
        <f t="shared" si="9"/>
        <v>0</v>
      </c>
      <c r="K101" s="12">
        <f t="shared" si="10"/>
        <v>0</v>
      </c>
      <c r="L101" s="12">
        <f t="shared" si="11"/>
        <v>0</v>
      </c>
      <c r="M101" s="12">
        <v>99</v>
      </c>
      <c r="N101" s="12">
        <v>24</v>
      </c>
    </row>
    <row r="102" spans="1:14" s="12" customFormat="1" ht="11.25" customHeight="1">
      <c r="A102" s="13" t="s">
        <v>164</v>
      </c>
      <c r="B102" s="2" t="s">
        <v>510</v>
      </c>
      <c r="C102" s="1" t="s">
        <v>165</v>
      </c>
      <c r="D102" s="14">
        <v>4</v>
      </c>
      <c r="E102" s="15" t="s">
        <v>717</v>
      </c>
      <c r="F102" s="11">
        <f t="shared" si="6"/>
        <v>4</v>
      </c>
      <c r="G102" s="15"/>
      <c r="H102" s="12">
        <f t="shared" si="7"/>
        <v>0</v>
      </c>
      <c r="I102" s="12">
        <f t="shared" si="8"/>
        <v>1</v>
      </c>
      <c r="J102" s="12">
        <f t="shared" si="9"/>
        <v>0</v>
      </c>
      <c r="K102" s="12">
        <f t="shared" si="10"/>
        <v>1</v>
      </c>
      <c r="L102" s="12">
        <f t="shared" si="11"/>
        <v>4</v>
      </c>
      <c r="M102" s="12">
        <v>100</v>
      </c>
      <c r="N102" s="12">
        <v>25</v>
      </c>
    </row>
    <row r="103" spans="1:14" s="12" customFormat="1" ht="11.25" customHeight="1">
      <c r="A103" s="16" t="s">
        <v>166</v>
      </c>
      <c r="B103" s="1" t="s">
        <v>511</v>
      </c>
      <c r="C103" s="1" t="s">
        <v>167</v>
      </c>
      <c r="D103" s="14">
        <v>3</v>
      </c>
      <c r="E103" s="15" t="s">
        <v>694</v>
      </c>
      <c r="F103" s="11">
        <f t="shared" si="6"/>
        <v>3</v>
      </c>
      <c r="G103" s="15"/>
      <c r="H103" s="12">
        <f t="shared" si="7"/>
        <v>0</v>
      </c>
      <c r="I103" s="12">
        <f t="shared" si="8"/>
        <v>1</v>
      </c>
      <c r="J103" s="12">
        <f t="shared" si="9"/>
        <v>0</v>
      </c>
      <c r="K103" s="12">
        <f t="shared" si="10"/>
        <v>1</v>
      </c>
      <c r="L103" s="12">
        <f t="shared" si="11"/>
        <v>3</v>
      </c>
      <c r="M103" s="12">
        <v>101</v>
      </c>
      <c r="N103" s="12">
        <v>26</v>
      </c>
    </row>
    <row r="104" spans="1:14" s="12" customFormat="1" ht="11.25" customHeight="1">
      <c r="A104" s="13" t="s">
        <v>168</v>
      </c>
      <c r="B104" s="2" t="s">
        <v>512</v>
      </c>
      <c r="C104" s="1" t="s">
        <v>169</v>
      </c>
      <c r="D104" s="14">
        <v>3</v>
      </c>
      <c r="E104" s="15" t="s">
        <v>690</v>
      </c>
      <c r="F104" s="11">
        <f t="shared" si="6"/>
        <v>3</v>
      </c>
      <c r="G104" s="15"/>
      <c r="H104" s="12">
        <f t="shared" si="7"/>
        <v>0</v>
      </c>
      <c r="I104" s="12">
        <f t="shared" si="8"/>
        <v>1</v>
      </c>
      <c r="J104" s="12">
        <f t="shared" si="9"/>
        <v>0</v>
      </c>
      <c r="K104" s="12">
        <f t="shared" si="10"/>
        <v>1</v>
      </c>
      <c r="L104" s="12">
        <f t="shared" si="11"/>
        <v>3</v>
      </c>
      <c r="M104" s="12">
        <v>102</v>
      </c>
      <c r="N104" s="12">
        <v>27</v>
      </c>
    </row>
    <row r="105" spans="1:14" s="12" customFormat="1" ht="11.25" customHeight="1">
      <c r="A105" s="16" t="s">
        <v>170</v>
      </c>
      <c r="B105" s="1" t="s">
        <v>513</v>
      </c>
      <c r="C105" s="1" t="s">
        <v>171</v>
      </c>
      <c r="D105" s="14">
        <v>3</v>
      </c>
      <c r="E105" s="15"/>
      <c r="F105" s="11">
        <f t="shared" si="6"/>
        <v>0</v>
      </c>
      <c r="G105" s="15"/>
      <c r="H105" s="12">
        <f t="shared" si="7"/>
        <v>0</v>
      </c>
      <c r="I105" s="12">
        <f t="shared" si="8"/>
        <v>0</v>
      </c>
      <c r="J105" s="12">
        <f t="shared" si="9"/>
        <v>0</v>
      </c>
      <c r="K105" s="12">
        <f t="shared" si="10"/>
        <v>0</v>
      </c>
      <c r="L105" s="12">
        <f t="shared" si="11"/>
        <v>0</v>
      </c>
      <c r="M105" s="12">
        <v>103</v>
      </c>
      <c r="N105" s="12">
        <v>28</v>
      </c>
    </row>
    <row r="106" spans="1:14" s="12" customFormat="1" ht="11.25" customHeight="1">
      <c r="A106" s="16" t="s">
        <v>172</v>
      </c>
      <c r="B106" s="1" t="s">
        <v>514</v>
      </c>
      <c r="C106" s="1" t="s">
        <v>173</v>
      </c>
      <c r="D106" s="14">
        <v>4</v>
      </c>
      <c r="E106" s="15"/>
      <c r="F106" s="11">
        <f t="shared" si="6"/>
        <v>0</v>
      </c>
      <c r="G106" s="15"/>
      <c r="H106" s="12">
        <f t="shared" si="7"/>
        <v>0</v>
      </c>
      <c r="I106" s="12">
        <f t="shared" si="8"/>
        <v>0</v>
      </c>
      <c r="J106" s="12">
        <f t="shared" si="9"/>
        <v>0</v>
      </c>
      <c r="K106" s="12">
        <f t="shared" si="10"/>
        <v>0</v>
      </c>
      <c r="L106" s="12">
        <f t="shared" si="11"/>
        <v>0</v>
      </c>
      <c r="M106" s="12">
        <v>104</v>
      </c>
      <c r="N106" s="12">
        <v>29</v>
      </c>
    </row>
    <row r="107" spans="1:14" s="12" customFormat="1" ht="11.25" customHeight="1">
      <c r="A107" s="16" t="s">
        <v>174</v>
      </c>
      <c r="B107" s="1" t="s">
        <v>515</v>
      </c>
      <c r="C107" s="1" t="s">
        <v>175</v>
      </c>
      <c r="D107" s="14">
        <v>3</v>
      </c>
      <c r="E107" s="15" t="s">
        <v>760</v>
      </c>
      <c r="F107" s="11">
        <f t="shared" si="6"/>
        <v>3</v>
      </c>
      <c r="G107" s="15"/>
      <c r="H107" s="12">
        <f t="shared" si="7"/>
        <v>0</v>
      </c>
      <c r="I107" s="12">
        <f t="shared" si="8"/>
        <v>1</v>
      </c>
      <c r="J107" s="12">
        <f t="shared" si="9"/>
        <v>0</v>
      </c>
      <c r="K107" s="12">
        <f t="shared" si="10"/>
        <v>1</v>
      </c>
      <c r="L107" s="12">
        <f t="shared" si="11"/>
        <v>3</v>
      </c>
      <c r="M107" s="12">
        <v>105</v>
      </c>
      <c r="N107" s="12">
        <v>30</v>
      </c>
    </row>
    <row r="108" spans="1:14" s="12" customFormat="1" ht="11.25" customHeight="1">
      <c r="A108" s="16" t="s">
        <v>176</v>
      </c>
      <c r="B108" s="1" t="s">
        <v>516</v>
      </c>
      <c r="C108" s="1" t="s">
        <v>517</v>
      </c>
      <c r="D108" s="14">
        <v>2</v>
      </c>
      <c r="E108" s="15"/>
      <c r="F108" s="11">
        <f t="shared" si="6"/>
        <v>0</v>
      </c>
      <c r="G108" s="15"/>
      <c r="H108" s="12">
        <f t="shared" si="7"/>
        <v>0</v>
      </c>
      <c r="I108" s="12">
        <f t="shared" si="8"/>
        <v>0</v>
      </c>
      <c r="J108" s="12">
        <f t="shared" si="9"/>
        <v>0</v>
      </c>
      <c r="K108" s="12">
        <f t="shared" si="10"/>
        <v>0</v>
      </c>
      <c r="L108" s="12">
        <f t="shared" si="11"/>
        <v>0</v>
      </c>
      <c r="M108" s="12">
        <v>106</v>
      </c>
      <c r="N108" s="12">
        <v>31</v>
      </c>
    </row>
    <row r="109" spans="1:14" s="12" customFormat="1" ht="11.25" customHeight="1">
      <c r="A109" s="13" t="s">
        <v>177</v>
      </c>
      <c r="B109" s="2" t="s">
        <v>518</v>
      </c>
      <c r="C109" s="1" t="s">
        <v>178</v>
      </c>
      <c r="D109" s="14">
        <v>6</v>
      </c>
      <c r="E109" s="15" t="s">
        <v>720</v>
      </c>
      <c r="F109" s="11">
        <f t="shared" si="6"/>
        <v>6</v>
      </c>
      <c r="G109" s="15"/>
      <c r="H109" s="12">
        <f t="shared" si="7"/>
        <v>0</v>
      </c>
      <c r="I109" s="12">
        <f t="shared" si="8"/>
        <v>1</v>
      </c>
      <c r="J109" s="12">
        <f t="shared" si="9"/>
        <v>0</v>
      </c>
      <c r="K109" s="12">
        <f t="shared" si="10"/>
        <v>1</v>
      </c>
      <c r="L109" s="12">
        <f t="shared" si="11"/>
        <v>6</v>
      </c>
      <c r="M109" s="12">
        <v>107</v>
      </c>
      <c r="N109" s="12">
        <v>32</v>
      </c>
    </row>
    <row r="110" spans="1:14" s="12" customFormat="1" ht="11.25" customHeight="1">
      <c r="A110" s="19" t="s">
        <v>179</v>
      </c>
      <c r="B110" s="3" t="s">
        <v>519</v>
      </c>
      <c r="C110" s="1" t="s">
        <v>520</v>
      </c>
      <c r="D110" s="14">
        <v>3</v>
      </c>
      <c r="E110" s="15"/>
      <c r="F110" s="11">
        <f t="shared" si="6"/>
        <v>0</v>
      </c>
      <c r="G110" s="15"/>
      <c r="H110" s="12">
        <f t="shared" si="7"/>
        <v>0</v>
      </c>
      <c r="I110" s="12">
        <f t="shared" si="8"/>
        <v>0</v>
      </c>
      <c r="J110" s="12">
        <f t="shared" si="9"/>
        <v>0</v>
      </c>
      <c r="K110" s="12">
        <f t="shared" si="10"/>
        <v>0</v>
      </c>
      <c r="L110" s="12">
        <f t="shared" si="11"/>
        <v>0</v>
      </c>
      <c r="M110" s="12">
        <v>108</v>
      </c>
      <c r="N110" s="12">
        <v>33</v>
      </c>
    </row>
    <row r="111" spans="1:14" s="12" customFormat="1" ht="11.25" customHeight="1">
      <c r="A111" s="16" t="s">
        <v>180</v>
      </c>
      <c r="B111" s="1" t="s">
        <v>521</v>
      </c>
      <c r="C111" s="1" t="s">
        <v>181</v>
      </c>
      <c r="D111" s="14">
        <v>4</v>
      </c>
      <c r="E111" s="15" t="s">
        <v>719</v>
      </c>
      <c r="F111" s="11">
        <f t="shared" si="6"/>
        <v>4</v>
      </c>
      <c r="G111" s="15"/>
      <c r="H111" s="12">
        <f t="shared" si="7"/>
        <v>0</v>
      </c>
      <c r="I111" s="12">
        <f t="shared" si="8"/>
        <v>1</v>
      </c>
      <c r="J111" s="12">
        <f t="shared" si="9"/>
        <v>0</v>
      </c>
      <c r="K111" s="12">
        <f t="shared" si="10"/>
        <v>1</v>
      </c>
      <c r="L111" s="12">
        <f t="shared" si="11"/>
        <v>4</v>
      </c>
      <c r="M111" s="12">
        <v>109</v>
      </c>
      <c r="N111" s="12">
        <v>34</v>
      </c>
    </row>
    <row r="112" spans="1:14" s="12" customFormat="1" ht="11.25" customHeight="1">
      <c r="A112" s="16" t="s">
        <v>182</v>
      </c>
      <c r="B112" s="1" t="s">
        <v>522</v>
      </c>
      <c r="C112" s="1" t="s">
        <v>183</v>
      </c>
      <c r="D112" s="14">
        <v>2</v>
      </c>
      <c r="E112" s="15"/>
      <c r="F112" s="11">
        <f t="shared" si="6"/>
        <v>0</v>
      </c>
      <c r="G112" s="15"/>
      <c r="H112" s="12">
        <f t="shared" si="7"/>
        <v>0</v>
      </c>
      <c r="I112" s="12">
        <f t="shared" si="8"/>
        <v>0</v>
      </c>
      <c r="J112" s="12">
        <f t="shared" si="9"/>
        <v>0</v>
      </c>
      <c r="K112" s="12">
        <f t="shared" si="10"/>
        <v>0</v>
      </c>
      <c r="L112" s="12">
        <f t="shared" si="11"/>
        <v>0</v>
      </c>
      <c r="M112" s="12">
        <v>110</v>
      </c>
      <c r="N112" s="12">
        <v>35</v>
      </c>
    </row>
    <row r="113" spans="1:14" s="12" customFormat="1" ht="11.25" customHeight="1">
      <c r="A113" s="19" t="s">
        <v>184</v>
      </c>
      <c r="B113" s="3" t="s">
        <v>523</v>
      </c>
      <c r="C113" s="1" t="s">
        <v>524</v>
      </c>
      <c r="D113" s="14">
        <v>3</v>
      </c>
      <c r="E113" s="15"/>
      <c r="F113" s="11">
        <f t="shared" si="6"/>
        <v>0</v>
      </c>
      <c r="G113" s="15"/>
      <c r="H113" s="12">
        <f t="shared" si="7"/>
        <v>0</v>
      </c>
      <c r="I113" s="12">
        <f t="shared" si="8"/>
        <v>0</v>
      </c>
      <c r="J113" s="12">
        <f t="shared" si="9"/>
        <v>0</v>
      </c>
      <c r="K113" s="12">
        <f t="shared" si="10"/>
        <v>0</v>
      </c>
      <c r="L113" s="12">
        <f t="shared" si="11"/>
        <v>0</v>
      </c>
      <c r="M113" s="12">
        <v>111</v>
      </c>
      <c r="N113" s="12">
        <v>36</v>
      </c>
    </row>
    <row r="114" spans="1:14" s="12" customFormat="1" ht="11.25" customHeight="1">
      <c r="A114" s="19" t="s">
        <v>185</v>
      </c>
      <c r="B114" s="3" t="s">
        <v>525</v>
      </c>
      <c r="C114" s="1" t="s">
        <v>186</v>
      </c>
      <c r="D114" s="14">
        <v>1</v>
      </c>
      <c r="E114" s="15"/>
      <c r="F114" s="11">
        <f t="shared" si="6"/>
        <v>0</v>
      </c>
      <c r="G114" s="15"/>
      <c r="H114" s="12">
        <f t="shared" si="7"/>
        <v>0</v>
      </c>
      <c r="I114" s="12">
        <f t="shared" si="8"/>
        <v>0</v>
      </c>
      <c r="J114" s="12">
        <f t="shared" si="9"/>
        <v>0</v>
      </c>
      <c r="K114" s="12">
        <f t="shared" si="10"/>
        <v>0</v>
      </c>
      <c r="L114" s="12">
        <f t="shared" si="11"/>
        <v>0</v>
      </c>
      <c r="M114" s="12">
        <v>112</v>
      </c>
      <c r="N114" s="12">
        <v>37</v>
      </c>
    </row>
    <row r="115" spans="1:14" s="12" customFormat="1" ht="11.25" customHeight="1">
      <c r="A115" s="19" t="s">
        <v>187</v>
      </c>
      <c r="B115" s="3" t="s">
        <v>526</v>
      </c>
      <c r="C115" s="1" t="s">
        <v>188</v>
      </c>
      <c r="D115" s="14">
        <v>4</v>
      </c>
      <c r="E115" s="15"/>
      <c r="F115" s="11">
        <f t="shared" si="6"/>
        <v>0</v>
      </c>
      <c r="G115" s="15"/>
      <c r="H115" s="12">
        <f t="shared" si="7"/>
        <v>0</v>
      </c>
      <c r="I115" s="12">
        <f t="shared" si="8"/>
        <v>0</v>
      </c>
      <c r="J115" s="12">
        <f t="shared" si="9"/>
        <v>0</v>
      </c>
      <c r="K115" s="12">
        <f t="shared" si="10"/>
        <v>0</v>
      </c>
      <c r="L115" s="12">
        <f t="shared" si="11"/>
        <v>0</v>
      </c>
      <c r="M115" s="12">
        <v>113</v>
      </c>
      <c r="N115" s="12">
        <v>38</v>
      </c>
    </row>
    <row r="116" spans="1:14" s="12" customFormat="1" ht="11.25" customHeight="1">
      <c r="A116" s="13" t="s">
        <v>189</v>
      </c>
      <c r="B116" s="2" t="s">
        <v>527</v>
      </c>
      <c r="C116" s="1" t="s">
        <v>190</v>
      </c>
      <c r="D116" s="14">
        <v>3</v>
      </c>
      <c r="E116" s="15" t="s">
        <v>722</v>
      </c>
      <c r="F116" s="11">
        <f t="shared" si="6"/>
        <v>3</v>
      </c>
      <c r="G116" s="15"/>
      <c r="H116" s="12">
        <f t="shared" si="7"/>
        <v>0</v>
      </c>
      <c r="I116" s="12">
        <f t="shared" si="8"/>
        <v>1</v>
      </c>
      <c r="J116" s="12">
        <f t="shared" si="9"/>
        <v>0</v>
      </c>
      <c r="K116" s="12">
        <f t="shared" si="10"/>
        <v>1</v>
      </c>
      <c r="L116" s="12">
        <f t="shared" si="11"/>
        <v>3</v>
      </c>
      <c r="M116" s="12">
        <v>114</v>
      </c>
      <c r="N116" s="12">
        <v>39</v>
      </c>
    </row>
    <row r="117" spans="1:14" s="12" customFormat="1" ht="11.25" customHeight="1">
      <c r="A117" s="16" t="s">
        <v>191</v>
      </c>
      <c r="B117" s="1" t="s">
        <v>528</v>
      </c>
      <c r="C117" s="1" t="s">
        <v>529</v>
      </c>
      <c r="D117" s="14">
        <v>3</v>
      </c>
      <c r="E117" s="15"/>
      <c r="F117" s="11">
        <f t="shared" si="6"/>
        <v>0</v>
      </c>
      <c r="G117" s="15"/>
      <c r="H117" s="12">
        <f t="shared" si="7"/>
        <v>0</v>
      </c>
      <c r="I117" s="12">
        <f t="shared" si="8"/>
        <v>0</v>
      </c>
      <c r="J117" s="12">
        <f t="shared" si="9"/>
        <v>0</v>
      </c>
      <c r="K117" s="12">
        <f t="shared" si="10"/>
        <v>0</v>
      </c>
      <c r="L117" s="12">
        <f t="shared" si="11"/>
        <v>0</v>
      </c>
      <c r="M117" s="12">
        <v>115</v>
      </c>
      <c r="N117" s="12">
        <v>40</v>
      </c>
    </row>
    <row r="118" spans="1:14" s="12" customFormat="1" ht="11.25" customHeight="1">
      <c r="A118" s="13" t="s">
        <v>192</v>
      </c>
      <c r="B118" s="2" t="s">
        <v>530</v>
      </c>
      <c r="C118" s="1" t="s">
        <v>531</v>
      </c>
      <c r="D118" s="14">
        <v>3</v>
      </c>
      <c r="E118" s="15" t="s">
        <v>694</v>
      </c>
      <c r="F118" s="11">
        <f t="shared" si="6"/>
        <v>3</v>
      </c>
      <c r="G118" s="15"/>
      <c r="H118" s="12">
        <f t="shared" si="7"/>
        <v>0</v>
      </c>
      <c r="I118" s="12">
        <f t="shared" si="8"/>
        <v>1</v>
      </c>
      <c r="J118" s="12">
        <f t="shared" si="9"/>
        <v>0</v>
      </c>
      <c r="K118" s="12">
        <f t="shared" si="10"/>
        <v>1</v>
      </c>
      <c r="L118" s="12">
        <f t="shared" si="11"/>
        <v>3</v>
      </c>
      <c r="M118" s="12">
        <v>116</v>
      </c>
      <c r="N118" s="12">
        <v>41</v>
      </c>
    </row>
    <row r="119" spans="1:14" s="12" customFormat="1" ht="11.25" customHeight="1">
      <c r="A119" s="16" t="s">
        <v>193</v>
      </c>
      <c r="B119" s="1" t="s">
        <v>532</v>
      </c>
      <c r="C119" s="1" t="s">
        <v>194</v>
      </c>
      <c r="D119" s="14">
        <v>3</v>
      </c>
      <c r="E119" s="15"/>
      <c r="F119" s="11">
        <f t="shared" si="6"/>
        <v>0</v>
      </c>
      <c r="G119" s="15"/>
      <c r="H119" s="12">
        <f t="shared" si="7"/>
        <v>0</v>
      </c>
      <c r="I119" s="12">
        <f t="shared" si="8"/>
        <v>0</v>
      </c>
      <c r="J119" s="12">
        <f t="shared" si="9"/>
        <v>0</v>
      </c>
      <c r="K119" s="12">
        <f t="shared" si="10"/>
        <v>0</v>
      </c>
      <c r="L119" s="12">
        <f t="shared" si="11"/>
        <v>0</v>
      </c>
      <c r="M119" s="12">
        <v>117</v>
      </c>
      <c r="N119" s="12">
        <v>42</v>
      </c>
    </row>
    <row r="120" spans="1:14" s="12" customFormat="1" ht="11.25" customHeight="1">
      <c r="A120" s="16" t="s">
        <v>195</v>
      </c>
      <c r="B120" s="1" t="s">
        <v>533</v>
      </c>
      <c r="C120" s="1" t="s">
        <v>534</v>
      </c>
      <c r="D120" s="14">
        <v>3</v>
      </c>
      <c r="E120" s="15"/>
      <c r="F120" s="11">
        <f t="shared" si="6"/>
        <v>0</v>
      </c>
      <c r="G120" s="15"/>
      <c r="H120" s="12">
        <f t="shared" si="7"/>
        <v>0</v>
      </c>
      <c r="I120" s="12">
        <f t="shared" si="8"/>
        <v>0</v>
      </c>
      <c r="J120" s="12">
        <f t="shared" si="9"/>
        <v>0</v>
      </c>
      <c r="K120" s="12">
        <f t="shared" si="10"/>
        <v>0</v>
      </c>
      <c r="L120" s="12">
        <f t="shared" si="11"/>
        <v>0</v>
      </c>
      <c r="M120" s="12">
        <v>118</v>
      </c>
      <c r="N120" s="12">
        <v>43</v>
      </c>
    </row>
    <row r="121" spans="1:14" s="12" customFormat="1" ht="11.25" customHeight="1">
      <c r="A121" s="16" t="s">
        <v>196</v>
      </c>
      <c r="B121" s="1" t="s">
        <v>535</v>
      </c>
      <c r="C121" s="1" t="s">
        <v>536</v>
      </c>
      <c r="D121" s="14">
        <v>3</v>
      </c>
      <c r="E121" s="15"/>
      <c r="F121" s="11">
        <f t="shared" si="6"/>
        <v>0</v>
      </c>
      <c r="G121" s="15"/>
      <c r="H121" s="12">
        <f t="shared" si="7"/>
        <v>0</v>
      </c>
      <c r="I121" s="12">
        <f t="shared" si="8"/>
        <v>0</v>
      </c>
      <c r="J121" s="12">
        <f t="shared" si="9"/>
        <v>0</v>
      </c>
      <c r="K121" s="12">
        <f t="shared" si="10"/>
        <v>0</v>
      </c>
      <c r="L121" s="12">
        <f t="shared" si="11"/>
        <v>0</v>
      </c>
      <c r="M121" s="12">
        <v>119</v>
      </c>
      <c r="N121" s="12">
        <v>44</v>
      </c>
    </row>
    <row r="122" spans="1:14" s="12" customFormat="1" ht="11.25" customHeight="1">
      <c r="A122" s="13" t="s">
        <v>197</v>
      </c>
      <c r="B122" s="2" t="s">
        <v>537</v>
      </c>
      <c r="C122" s="1" t="s">
        <v>198</v>
      </c>
      <c r="D122" s="14">
        <v>4</v>
      </c>
      <c r="E122" s="15" t="s">
        <v>725</v>
      </c>
      <c r="F122" s="11">
        <f t="shared" si="6"/>
        <v>4</v>
      </c>
      <c r="G122" s="15"/>
      <c r="H122" s="12">
        <f t="shared" si="7"/>
        <v>0</v>
      </c>
      <c r="I122" s="12">
        <f t="shared" si="8"/>
        <v>1</v>
      </c>
      <c r="J122" s="12">
        <f t="shared" si="9"/>
        <v>0</v>
      </c>
      <c r="K122" s="12">
        <f t="shared" si="10"/>
        <v>1</v>
      </c>
      <c r="L122" s="12">
        <f t="shared" si="11"/>
        <v>4</v>
      </c>
      <c r="M122" s="12">
        <v>120</v>
      </c>
      <c r="N122" s="12">
        <v>45</v>
      </c>
    </row>
    <row r="123" spans="1:14" s="12" customFormat="1" ht="11.25" customHeight="1">
      <c r="A123" s="13" t="s">
        <v>199</v>
      </c>
      <c r="B123" s="2" t="s">
        <v>538</v>
      </c>
      <c r="C123" s="1" t="s">
        <v>539</v>
      </c>
      <c r="D123" s="14">
        <v>4</v>
      </c>
      <c r="E123" s="15" t="s">
        <v>718</v>
      </c>
      <c r="F123" s="11">
        <f t="shared" si="6"/>
        <v>4</v>
      </c>
      <c r="G123" s="15"/>
      <c r="H123" s="12">
        <f t="shared" si="7"/>
        <v>0</v>
      </c>
      <c r="I123" s="12">
        <f t="shared" si="8"/>
        <v>1</v>
      </c>
      <c r="J123" s="12">
        <f t="shared" si="9"/>
        <v>0</v>
      </c>
      <c r="K123" s="12">
        <f t="shared" si="10"/>
        <v>1</v>
      </c>
      <c r="L123" s="12">
        <f t="shared" si="11"/>
        <v>4</v>
      </c>
      <c r="M123" s="12">
        <v>121</v>
      </c>
      <c r="N123" s="12">
        <v>46</v>
      </c>
    </row>
    <row r="124" spans="1:14" s="12" customFormat="1" ht="11.25" customHeight="1">
      <c r="A124" s="16" t="s">
        <v>200</v>
      </c>
      <c r="B124" s="1" t="s">
        <v>540</v>
      </c>
      <c r="C124" s="1" t="s">
        <v>201</v>
      </c>
      <c r="D124" s="14">
        <v>1</v>
      </c>
      <c r="E124" s="15"/>
      <c r="F124" s="11">
        <f t="shared" si="6"/>
        <v>0</v>
      </c>
      <c r="G124" s="15"/>
      <c r="H124" s="12">
        <f t="shared" si="7"/>
        <v>0</v>
      </c>
      <c r="I124" s="12">
        <f t="shared" si="8"/>
        <v>0</v>
      </c>
      <c r="J124" s="12">
        <f t="shared" si="9"/>
        <v>0</v>
      </c>
      <c r="K124" s="12">
        <f t="shared" si="10"/>
        <v>0</v>
      </c>
      <c r="L124" s="12">
        <f t="shared" si="11"/>
        <v>0</v>
      </c>
      <c r="M124" s="12">
        <v>122</v>
      </c>
      <c r="N124" s="12">
        <v>47</v>
      </c>
    </row>
    <row r="125" spans="1:14" s="12" customFormat="1" ht="11.25" customHeight="1">
      <c r="A125" s="16" t="s">
        <v>202</v>
      </c>
      <c r="B125" s="1" t="s">
        <v>541</v>
      </c>
      <c r="C125" s="1" t="s">
        <v>542</v>
      </c>
      <c r="D125" s="14">
        <v>1</v>
      </c>
      <c r="E125" s="15"/>
      <c r="F125" s="11">
        <f t="shared" si="6"/>
        <v>0</v>
      </c>
      <c r="G125" s="15"/>
      <c r="H125" s="12">
        <f t="shared" si="7"/>
        <v>0</v>
      </c>
      <c r="I125" s="12">
        <f t="shared" si="8"/>
        <v>0</v>
      </c>
      <c r="J125" s="12">
        <f t="shared" si="9"/>
        <v>0</v>
      </c>
      <c r="K125" s="12">
        <f t="shared" si="10"/>
        <v>0</v>
      </c>
      <c r="L125" s="12">
        <f t="shared" si="11"/>
        <v>0</v>
      </c>
      <c r="M125" s="12">
        <v>123</v>
      </c>
      <c r="N125" s="12">
        <v>48</v>
      </c>
    </row>
    <row r="126" spans="1:14" s="12" customFormat="1" ht="11.25" customHeight="1">
      <c r="A126" s="16" t="s">
        <v>203</v>
      </c>
      <c r="B126" s="1" t="s">
        <v>543</v>
      </c>
      <c r="C126" s="1" t="s">
        <v>544</v>
      </c>
      <c r="D126" s="14">
        <v>1</v>
      </c>
      <c r="E126" s="15"/>
      <c r="F126" s="11">
        <f t="shared" si="6"/>
        <v>0</v>
      </c>
      <c r="G126" s="15"/>
      <c r="H126" s="12">
        <f t="shared" si="7"/>
        <v>0</v>
      </c>
      <c r="I126" s="12">
        <f t="shared" si="8"/>
        <v>0</v>
      </c>
      <c r="J126" s="12">
        <f t="shared" si="9"/>
        <v>0</v>
      </c>
      <c r="K126" s="12">
        <f t="shared" si="10"/>
        <v>0</v>
      </c>
      <c r="L126" s="12">
        <f t="shared" si="11"/>
        <v>0</v>
      </c>
      <c r="M126" s="12">
        <v>124</v>
      </c>
      <c r="N126" s="12">
        <v>49</v>
      </c>
    </row>
    <row r="127" spans="1:14" s="12" customFormat="1" ht="11.25" customHeight="1">
      <c r="A127" s="16" t="s">
        <v>204</v>
      </c>
      <c r="B127" s="1" t="s">
        <v>545</v>
      </c>
      <c r="C127" s="1" t="s">
        <v>205</v>
      </c>
      <c r="D127" s="14">
        <v>2</v>
      </c>
      <c r="E127" s="15"/>
      <c r="F127" s="11">
        <f t="shared" si="6"/>
        <v>0</v>
      </c>
      <c r="G127" s="15"/>
      <c r="H127" s="12">
        <f t="shared" si="7"/>
        <v>0</v>
      </c>
      <c r="I127" s="12">
        <f t="shared" si="8"/>
        <v>0</v>
      </c>
      <c r="J127" s="12">
        <f t="shared" si="9"/>
        <v>0</v>
      </c>
      <c r="K127" s="12">
        <f t="shared" si="10"/>
        <v>0</v>
      </c>
      <c r="L127" s="12">
        <f t="shared" si="11"/>
        <v>0</v>
      </c>
      <c r="M127" s="12">
        <v>125</v>
      </c>
      <c r="N127" s="12">
        <v>50</v>
      </c>
    </row>
    <row r="128" spans="1:14" s="12" customFormat="1" ht="11.25" customHeight="1">
      <c r="A128" s="16" t="s">
        <v>206</v>
      </c>
      <c r="B128" s="1" t="s">
        <v>546</v>
      </c>
      <c r="C128" s="1" t="s">
        <v>369</v>
      </c>
      <c r="D128" s="14">
        <v>1</v>
      </c>
      <c r="E128" s="15"/>
      <c r="F128" s="11">
        <f t="shared" si="6"/>
        <v>0</v>
      </c>
      <c r="G128" s="15"/>
      <c r="H128" s="12">
        <f t="shared" si="7"/>
        <v>0</v>
      </c>
      <c r="I128" s="12">
        <f t="shared" si="8"/>
        <v>0</v>
      </c>
      <c r="J128" s="12">
        <f t="shared" si="9"/>
        <v>0</v>
      </c>
      <c r="K128" s="12">
        <f t="shared" si="10"/>
        <v>0</v>
      </c>
      <c r="L128" s="12">
        <f t="shared" si="11"/>
        <v>0</v>
      </c>
      <c r="M128" s="12">
        <v>126</v>
      </c>
      <c r="N128" s="12">
        <v>51</v>
      </c>
    </row>
    <row r="129" spans="1:14" s="12" customFormat="1" ht="11.25" customHeight="1">
      <c r="A129" s="16" t="s">
        <v>547</v>
      </c>
      <c r="B129" s="1" t="s">
        <v>548</v>
      </c>
      <c r="C129" s="1" t="s">
        <v>549</v>
      </c>
      <c r="D129" s="14">
        <v>2</v>
      </c>
      <c r="E129" s="15"/>
      <c r="F129" s="11">
        <f t="shared" si="6"/>
        <v>0</v>
      </c>
      <c r="G129" s="15"/>
      <c r="H129" s="12">
        <f t="shared" si="7"/>
        <v>0</v>
      </c>
      <c r="I129" s="12">
        <f t="shared" si="8"/>
        <v>0</v>
      </c>
      <c r="J129" s="12">
        <f t="shared" si="9"/>
        <v>0</v>
      </c>
      <c r="K129" s="12">
        <f t="shared" si="10"/>
        <v>0</v>
      </c>
      <c r="L129" s="12">
        <f t="shared" si="11"/>
        <v>0</v>
      </c>
      <c r="M129" s="12">
        <v>127</v>
      </c>
      <c r="N129" s="12">
        <v>52</v>
      </c>
    </row>
    <row r="130" spans="1:14" s="12" customFormat="1" ht="11.25" customHeight="1">
      <c r="A130" s="16" t="s">
        <v>207</v>
      </c>
      <c r="B130" s="1" t="s">
        <v>550</v>
      </c>
      <c r="C130" s="1" t="s">
        <v>208</v>
      </c>
      <c r="D130" s="14">
        <v>2</v>
      </c>
      <c r="E130" s="15"/>
      <c r="F130" s="11">
        <f t="shared" si="6"/>
        <v>0</v>
      </c>
      <c r="G130" s="15"/>
      <c r="H130" s="12">
        <f t="shared" si="7"/>
        <v>0</v>
      </c>
      <c r="I130" s="12">
        <f t="shared" si="8"/>
        <v>0</v>
      </c>
      <c r="J130" s="12">
        <f t="shared" si="9"/>
        <v>0</v>
      </c>
      <c r="K130" s="12">
        <f t="shared" si="10"/>
        <v>0</v>
      </c>
      <c r="L130" s="12">
        <f t="shared" si="11"/>
        <v>0</v>
      </c>
      <c r="M130" s="12">
        <v>128</v>
      </c>
      <c r="N130" s="12">
        <v>53</v>
      </c>
    </row>
    <row r="131" spans="1:14" s="12" customFormat="1" ht="11.25" customHeight="1">
      <c r="A131" s="16" t="s">
        <v>361</v>
      </c>
      <c r="B131" s="1" t="s">
        <v>362</v>
      </c>
      <c r="C131" s="1" t="s">
        <v>551</v>
      </c>
      <c r="D131" s="14">
        <v>3</v>
      </c>
      <c r="E131" s="15"/>
      <c r="F131" s="11">
        <f aca="true" t="shared" si="12" ref="F131:F194">IF(E131&lt;&gt;0,D131,0)</f>
        <v>0</v>
      </c>
      <c r="G131" s="15"/>
      <c r="H131" s="12">
        <f t="shared" si="7"/>
        <v>0</v>
      </c>
      <c r="I131" s="12">
        <f t="shared" si="8"/>
        <v>0</v>
      </c>
      <c r="J131" s="12">
        <f t="shared" si="9"/>
        <v>0</v>
      </c>
      <c r="K131" s="12">
        <f t="shared" si="10"/>
        <v>0</v>
      </c>
      <c r="L131" s="12">
        <f t="shared" si="11"/>
        <v>0</v>
      </c>
      <c r="M131" s="12">
        <v>129</v>
      </c>
      <c r="N131" s="12">
        <v>54</v>
      </c>
    </row>
    <row r="132" spans="1:14" s="12" customFormat="1" ht="11.25" customHeight="1">
      <c r="A132" s="13" t="s">
        <v>209</v>
      </c>
      <c r="B132" s="2" t="s">
        <v>552</v>
      </c>
      <c r="C132" s="1" t="s">
        <v>210</v>
      </c>
      <c r="D132" s="14">
        <v>3</v>
      </c>
      <c r="E132" s="15" t="s">
        <v>738</v>
      </c>
      <c r="F132" s="11">
        <f t="shared" si="12"/>
        <v>3</v>
      </c>
      <c r="G132" s="15"/>
      <c r="H132" s="12">
        <f aca="true" t="shared" si="13" ref="H132:H195">IF(G132&lt;&gt;0,D132,0)</f>
        <v>0</v>
      </c>
      <c r="I132" s="12">
        <f aca="true" t="shared" si="14" ref="I132:I195">IF(F132&lt;&gt;0,1,0)</f>
        <v>1</v>
      </c>
      <c r="J132" s="12">
        <f aca="true" t="shared" si="15" ref="J132:J195">IF(G132&lt;&gt;"",1,0)</f>
        <v>0</v>
      </c>
      <c r="K132" s="12">
        <f aca="true" t="shared" si="16" ref="K132:K195">J132+I132</f>
        <v>1</v>
      </c>
      <c r="L132" s="12">
        <f aca="true" t="shared" si="17" ref="L132:L195">IF(K132=1,D132,0)</f>
        <v>3</v>
      </c>
      <c r="M132" s="12">
        <v>130</v>
      </c>
      <c r="N132" s="12">
        <v>1</v>
      </c>
    </row>
    <row r="133" spans="1:14" s="12" customFormat="1" ht="11.25" customHeight="1">
      <c r="A133" s="13" t="s">
        <v>211</v>
      </c>
      <c r="B133" s="2" t="s">
        <v>553</v>
      </c>
      <c r="C133" s="1" t="s">
        <v>212</v>
      </c>
      <c r="D133" s="14">
        <v>4</v>
      </c>
      <c r="E133" s="15" t="s">
        <v>697</v>
      </c>
      <c r="F133" s="11">
        <f t="shared" si="12"/>
        <v>4</v>
      </c>
      <c r="G133" s="15"/>
      <c r="H133" s="12">
        <f t="shared" si="13"/>
        <v>0</v>
      </c>
      <c r="I133" s="12">
        <f t="shared" si="14"/>
        <v>1</v>
      </c>
      <c r="J133" s="12">
        <f t="shared" si="15"/>
        <v>0</v>
      </c>
      <c r="K133" s="12">
        <f t="shared" si="16"/>
        <v>1</v>
      </c>
      <c r="L133" s="12">
        <f t="shared" si="17"/>
        <v>4</v>
      </c>
      <c r="M133" s="12">
        <v>131</v>
      </c>
      <c r="N133" s="12">
        <v>2</v>
      </c>
    </row>
    <row r="134" spans="1:14" s="12" customFormat="1" ht="11.25" customHeight="1">
      <c r="A134" s="16" t="s">
        <v>213</v>
      </c>
      <c r="B134" s="1" t="s">
        <v>554</v>
      </c>
      <c r="C134" s="1" t="s">
        <v>214</v>
      </c>
      <c r="D134" s="14">
        <v>3</v>
      </c>
      <c r="E134" s="15"/>
      <c r="F134" s="11">
        <f t="shared" si="12"/>
        <v>0</v>
      </c>
      <c r="G134" s="15"/>
      <c r="H134" s="12">
        <f t="shared" si="13"/>
        <v>0</v>
      </c>
      <c r="I134" s="12">
        <f t="shared" si="14"/>
        <v>0</v>
      </c>
      <c r="J134" s="12">
        <f t="shared" si="15"/>
        <v>0</v>
      </c>
      <c r="K134" s="12">
        <f t="shared" si="16"/>
        <v>0</v>
      </c>
      <c r="L134" s="12">
        <f t="shared" si="17"/>
        <v>0</v>
      </c>
      <c r="M134" s="12">
        <v>132</v>
      </c>
      <c r="N134" s="12">
        <v>3</v>
      </c>
    </row>
    <row r="135" spans="1:14" s="12" customFormat="1" ht="11.25" customHeight="1">
      <c r="A135" s="16" t="s">
        <v>215</v>
      </c>
      <c r="B135" s="1" t="s">
        <v>555</v>
      </c>
      <c r="C135" s="1" t="s">
        <v>216</v>
      </c>
      <c r="D135" s="14">
        <v>4</v>
      </c>
      <c r="E135" s="15" t="s">
        <v>670</v>
      </c>
      <c r="F135" s="11">
        <f t="shared" si="12"/>
        <v>4</v>
      </c>
      <c r="G135" s="15"/>
      <c r="H135" s="12">
        <f t="shared" si="13"/>
        <v>0</v>
      </c>
      <c r="I135" s="12">
        <f t="shared" si="14"/>
        <v>1</v>
      </c>
      <c r="J135" s="12">
        <f t="shared" si="15"/>
        <v>0</v>
      </c>
      <c r="K135" s="12">
        <f t="shared" si="16"/>
        <v>1</v>
      </c>
      <c r="L135" s="12">
        <f t="shared" si="17"/>
        <v>4</v>
      </c>
      <c r="M135" s="12">
        <v>133</v>
      </c>
      <c r="N135" s="12">
        <v>4</v>
      </c>
    </row>
    <row r="136" spans="1:14" s="12" customFormat="1" ht="11.25" customHeight="1">
      <c r="A136" s="13" t="s">
        <v>217</v>
      </c>
      <c r="B136" s="2" t="s">
        <v>556</v>
      </c>
      <c r="C136" s="1" t="s">
        <v>557</v>
      </c>
      <c r="D136" s="14">
        <v>6</v>
      </c>
      <c r="E136" s="15" t="s">
        <v>740</v>
      </c>
      <c r="F136" s="11">
        <f t="shared" si="12"/>
        <v>6</v>
      </c>
      <c r="G136" s="15"/>
      <c r="H136" s="12">
        <f t="shared" si="13"/>
        <v>0</v>
      </c>
      <c r="I136" s="12">
        <f t="shared" si="14"/>
        <v>1</v>
      </c>
      <c r="J136" s="12">
        <f t="shared" si="15"/>
        <v>0</v>
      </c>
      <c r="K136" s="12">
        <f t="shared" si="16"/>
        <v>1</v>
      </c>
      <c r="L136" s="12">
        <f t="shared" si="17"/>
        <v>6</v>
      </c>
      <c r="M136" s="12">
        <v>134</v>
      </c>
      <c r="N136" s="12">
        <v>5</v>
      </c>
    </row>
    <row r="137" spans="1:14" s="12" customFormat="1" ht="11.25" customHeight="1">
      <c r="A137" s="13" t="s">
        <v>218</v>
      </c>
      <c r="B137" s="2" t="s">
        <v>558</v>
      </c>
      <c r="C137" s="1" t="s">
        <v>559</v>
      </c>
      <c r="D137" s="14">
        <v>3</v>
      </c>
      <c r="E137" s="15" t="s">
        <v>739</v>
      </c>
      <c r="F137" s="11">
        <f t="shared" si="12"/>
        <v>3</v>
      </c>
      <c r="G137" s="15"/>
      <c r="H137" s="12">
        <f t="shared" si="13"/>
        <v>0</v>
      </c>
      <c r="I137" s="12">
        <f t="shared" si="14"/>
        <v>1</v>
      </c>
      <c r="J137" s="12">
        <f t="shared" si="15"/>
        <v>0</v>
      </c>
      <c r="K137" s="12">
        <f t="shared" si="16"/>
        <v>1</v>
      </c>
      <c r="L137" s="12">
        <f t="shared" si="17"/>
        <v>3</v>
      </c>
      <c r="M137" s="12">
        <v>135</v>
      </c>
      <c r="N137" s="12">
        <v>6</v>
      </c>
    </row>
    <row r="138" spans="1:14" s="12" customFormat="1" ht="11.25" customHeight="1">
      <c r="A138" s="16" t="s">
        <v>219</v>
      </c>
      <c r="B138" s="1" t="s">
        <v>560</v>
      </c>
      <c r="C138" s="1" t="s">
        <v>561</v>
      </c>
      <c r="D138" s="14">
        <v>3</v>
      </c>
      <c r="E138" s="15"/>
      <c r="F138" s="11">
        <f t="shared" si="12"/>
        <v>0</v>
      </c>
      <c r="G138" s="15"/>
      <c r="H138" s="12">
        <f t="shared" si="13"/>
        <v>0</v>
      </c>
      <c r="I138" s="12">
        <f t="shared" si="14"/>
        <v>0</v>
      </c>
      <c r="J138" s="12">
        <f t="shared" si="15"/>
        <v>0</v>
      </c>
      <c r="K138" s="12">
        <f t="shared" si="16"/>
        <v>0</v>
      </c>
      <c r="L138" s="12">
        <f t="shared" si="17"/>
        <v>0</v>
      </c>
      <c r="M138" s="12">
        <v>136</v>
      </c>
      <c r="N138" s="12">
        <v>7</v>
      </c>
    </row>
    <row r="139" spans="1:14" s="12" customFormat="1" ht="11.25" customHeight="1">
      <c r="A139" s="16" t="s">
        <v>220</v>
      </c>
      <c r="B139" s="1" t="s">
        <v>562</v>
      </c>
      <c r="C139" s="1" t="s">
        <v>563</v>
      </c>
      <c r="D139" s="14">
        <v>3</v>
      </c>
      <c r="E139" s="15"/>
      <c r="F139" s="11">
        <f t="shared" si="12"/>
        <v>0</v>
      </c>
      <c r="G139" s="15"/>
      <c r="H139" s="12">
        <f t="shared" si="13"/>
        <v>0</v>
      </c>
      <c r="I139" s="12">
        <f t="shared" si="14"/>
        <v>0</v>
      </c>
      <c r="J139" s="12">
        <f t="shared" si="15"/>
        <v>0</v>
      </c>
      <c r="K139" s="12">
        <f t="shared" si="16"/>
        <v>0</v>
      </c>
      <c r="L139" s="12">
        <f t="shared" si="17"/>
        <v>0</v>
      </c>
      <c r="M139" s="12">
        <v>137</v>
      </c>
      <c r="N139" s="12">
        <v>8</v>
      </c>
    </row>
    <row r="140" spans="1:14" s="12" customFormat="1" ht="11.25" customHeight="1">
      <c r="A140" s="16" t="s">
        <v>221</v>
      </c>
      <c r="B140" s="1" t="s">
        <v>564</v>
      </c>
      <c r="C140" s="1" t="s">
        <v>370</v>
      </c>
      <c r="D140" s="14">
        <v>1</v>
      </c>
      <c r="E140" s="15"/>
      <c r="F140" s="11">
        <f t="shared" si="12"/>
        <v>0</v>
      </c>
      <c r="G140" s="15"/>
      <c r="H140" s="12">
        <f t="shared" si="13"/>
        <v>0</v>
      </c>
      <c r="I140" s="12">
        <f t="shared" si="14"/>
        <v>0</v>
      </c>
      <c r="J140" s="12">
        <f t="shared" si="15"/>
        <v>0</v>
      </c>
      <c r="K140" s="12">
        <f t="shared" si="16"/>
        <v>0</v>
      </c>
      <c r="L140" s="12">
        <f t="shared" si="17"/>
        <v>0</v>
      </c>
      <c r="M140" s="12">
        <v>138</v>
      </c>
      <c r="N140" s="12">
        <v>9</v>
      </c>
    </row>
    <row r="141" spans="1:14" s="12" customFormat="1" ht="11.25" customHeight="1">
      <c r="A141" s="13" t="s">
        <v>222</v>
      </c>
      <c r="B141" s="2" t="s">
        <v>565</v>
      </c>
      <c r="C141" s="1" t="s">
        <v>223</v>
      </c>
      <c r="D141" s="14">
        <v>5</v>
      </c>
      <c r="E141" s="15" t="s">
        <v>671</v>
      </c>
      <c r="F141" s="11">
        <f t="shared" si="12"/>
        <v>5</v>
      </c>
      <c r="G141" s="15"/>
      <c r="H141" s="12">
        <f t="shared" si="13"/>
        <v>0</v>
      </c>
      <c r="I141" s="12">
        <f t="shared" si="14"/>
        <v>1</v>
      </c>
      <c r="J141" s="12">
        <f t="shared" si="15"/>
        <v>0</v>
      </c>
      <c r="K141" s="12">
        <f t="shared" si="16"/>
        <v>1</v>
      </c>
      <c r="L141" s="12">
        <f t="shared" si="17"/>
        <v>5</v>
      </c>
      <c r="M141" s="12">
        <v>139</v>
      </c>
      <c r="N141" s="12">
        <v>10</v>
      </c>
    </row>
    <row r="142" spans="1:14" s="12" customFormat="1" ht="11.25" customHeight="1">
      <c r="A142" s="16" t="s">
        <v>224</v>
      </c>
      <c r="B142" s="1" t="s">
        <v>566</v>
      </c>
      <c r="C142" s="1" t="s">
        <v>225</v>
      </c>
      <c r="D142" s="14">
        <v>2</v>
      </c>
      <c r="E142" s="15"/>
      <c r="F142" s="11">
        <f t="shared" si="12"/>
        <v>0</v>
      </c>
      <c r="G142" s="15"/>
      <c r="H142" s="12">
        <f t="shared" si="13"/>
        <v>0</v>
      </c>
      <c r="I142" s="12">
        <f t="shared" si="14"/>
        <v>0</v>
      </c>
      <c r="J142" s="12">
        <f t="shared" si="15"/>
        <v>0</v>
      </c>
      <c r="K142" s="12">
        <f t="shared" si="16"/>
        <v>0</v>
      </c>
      <c r="L142" s="12">
        <f t="shared" si="17"/>
        <v>0</v>
      </c>
      <c r="M142" s="12">
        <v>140</v>
      </c>
      <c r="N142" s="12">
        <v>11</v>
      </c>
    </row>
    <row r="143" spans="1:14" s="12" customFormat="1" ht="11.25" customHeight="1">
      <c r="A143" s="16" t="s">
        <v>226</v>
      </c>
      <c r="B143" s="1" t="s">
        <v>567</v>
      </c>
      <c r="C143" s="1" t="s">
        <v>568</v>
      </c>
      <c r="D143" s="14">
        <v>1</v>
      </c>
      <c r="E143" s="15"/>
      <c r="F143" s="11">
        <f t="shared" si="12"/>
        <v>0</v>
      </c>
      <c r="G143" s="15"/>
      <c r="H143" s="12">
        <f t="shared" si="13"/>
        <v>0</v>
      </c>
      <c r="I143" s="12">
        <f t="shared" si="14"/>
        <v>0</v>
      </c>
      <c r="J143" s="12">
        <f t="shared" si="15"/>
        <v>0</v>
      </c>
      <c r="K143" s="12">
        <f t="shared" si="16"/>
        <v>0</v>
      </c>
      <c r="L143" s="12">
        <f t="shared" si="17"/>
        <v>0</v>
      </c>
      <c r="M143" s="12">
        <v>141</v>
      </c>
      <c r="N143" s="12">
        <v>12</v>
      </c>
    </row>
    <row r="144" spans="1:14" s="12" customFormat="1" ht="11.25" customHeight="1">
      <c r="A144" s="16" t="s">
        <v>227</v>
      </c>
      <c r="B144" s="1" t="s">
        <v>569</v>
      </c>
      <c r="C144" s="1" t="s">
        <v>228</v>
      </c>
      <c r="D144" s="14">
        <v>1</v>
      </c>
      <c r="E144" s="15"/>
      <c r="F144" s="11">
        <f t="shared" si="12"/>
        <v>0</v>
      </c>
      <c r="G144" s="15"/>
      <c r="H144" s="12">
        <f t="shared" si="13"/>
        <v>0</v>
      </c>
      <c r="I144" s="12">
        <f t="shared" si="14"/>
        <v>0</v>
      </c>
      <c r="J144" s="12">
        <f t="shared" si="15"/>
        <v>0</v>
      </c>
      <c r="K144" s="12">
        <f t="shared" si="16"/>
        <v>0</v>
      </c>
      <c r="L144" s="12">
        <f t="shared" si="17"/>
        <v>0</v>
      </c>
      <c r="M144" s="12">
        <v>142</v>
      </c>
      <c r="N144" s="12">
        <v>13</v>
      </c>
    </row>
    <row r="145" spans="1:14" s="12" customFormat="1" ht="11.25" customHeight="1">
      <c r="A145" s="16" t="s">
        <v>229</v>
      </c>
      <c r="B145" s="1" t="s">
        <v>570</v>
      </c>
      <c r="C145" s="1" t="s">
        <v>571</v>
      </c>
      <c r="D145" s="14">
        <v>3</v>
      </c>
      <c r="E145" s="15"/>
      <c r="F145" s="11">
        <f t="shared" si="12"/>
        <v>0</v>
      </c>
      <c r="G145" s="15"/>
      <c r="H145" s="12">
        <f t="shared" si="13"/>
        <v>0</v>
      </c>
      <c r="I145" s="12">
        <f t="shared" si="14"/>
        <v>0</v>
      </c>
      <c r="J145" s="12">
        <f t="shared" si="15"/>
        <v>0</v>
      </c>
      <c r="K145" s="12">
        <f t="shared" si="16"/>
        <v>0</v>
      </c>
      <c r="L145" s="12">
        <f t="shared" si="17"/>
        <v>0</v>
      </c>
      <c r="M145" s="12">
        <v>143</v>
      </c>
      <c r="N145" s="12">
        <v>14</v>
      </c>
    </row>
    <row r="146" spans="1:14" s="12" customFormat="1" ht="11.25" customHeight="1">
      <c r="A146" s="13" t="s">
        <v>230</v>
      </c>
      <c r="B146" s="2" t="s">
        <v>572</v>
      </c>
      <c r="C146" s="1" t="s">
        <v>231</v>
      </c>
      <c r="D146" s="14">
        <v>3</v>
      </c>
      <c r="E146" s="15" t="s">
        <v>741</v>
      </c>
      <c r="F146" s="11">
        <f t="shared" si="12"/>
        <v>3</v>
      </c>
      <c r="G146" s="15"/>
      <c r="H146" s="12">
        <f t="shared" si="13"/>
        <v>0</v>
      </c>
      <c r="I146" s="12">
        <f t="shared" si="14"/>
        <v>1</v>
      </c>
      <c r="J146" s="12">
        <f t="shared" si="15"/>
        <v>0</v>
      </c>
      <c r="K146" s="12">
        <f t="shared" si="16"/>
        <v>1</v>
      </c>
      <c r="L146" s="12">
        <f t="shared" si="17"/>
        <v>3</v>
      </c>
      <c r="M146" s="12">
        <v>144</v>
      </c>
      <c r="N146" s="12">
        <v>15</v>
      </c>
    </row>
    <row r="147" spans="1:14" s="12" customFormat="1" ht="11.25" customHeight="1">
      <c r="A147" s="16" t="s">
        <v>232</v>
      </c>
      <c r="B147" s="1" t="s">
        <v>573</v>
      </c>
      <c r="C147" s="1" t="s">
        <v>574</v>
      </c>
      <c r="D147" s="14">
        <v>3</v>
      </c>
      <c r="E147" s="15" t="s">
        <v>672</v>
      </c>
      <c r="F147" s="11">
        <f t="shared" si="12"/>
        <v>3</v>
      </c>
      <c r="G147" s="15"/>
      <c r="H147" s="12">
        <f t="shared" si="13"/>
        <v>0</v>
      </c>
      <c r="I147" s="12">
        <f t="shared" si="14"/>
        <v>1</v>
      </c>
      <c r="J147" s="12">
        <f t="shared" si="15"/>
        <v>0</v>
      </c>
      <c r="K147" s="12">
        <f t="shared" si="16"/>
        <v>1</v>
      </c>
      <c r="L147" s="12">
        <f t="shared" si="17"/>
        <v>3</v>
      </c>
      <c r="M147" s="12">
        <v>145</v>
      </c>
      <c r="N147" s="12">
        <v>16</v>
      </c>
    </row>
    <row r="148" spans="1:14" s="12" customFormat="1" ht="11.25" customHeight="1">
      <c r="A148" s="16" t="s">
        <v>233</v>
      </c>
      <c r="B148" s="1" t="s">
        <v>575</v>
      </c>
      <c r="C148" s="1" t="s">
        <v>376</v>
      </c>
      <c r="D148" s="14">
        <v>1</v>
      </c>
      <c r="E148" s="15"/>
      <c r="F148" s="11">
        <f t="shared" si="12"/>
        <v>0</v>
      </c>
      <c r="G148" s="15"/>
      <c r="H148" s="12">
        <f t="shared" si="13"/>
        <v>0</v>
      </c>
      <c r="I148" s="12">
        <f t="shared" si="14"/>
        <v>0</v>
      </c>
      <c r="J148" s="12">
        <f t="shared" si="15"/>
        <v>0</v>
      </c>
      <c r="K148" s="12">
        <f t="shared" si="16"/>
        <v>0</v>
      </c>
      <c r="L148" s="12">
        <f t="shared" si="17"/>
        <v>0</v>
      </c>
      <c r="M148" s="12">
        <v>146</v>
      </c>
      <c r="N148" s="12">
        <v>17</v>
      </c>
    </row>
    <row r="149" spans="1:14" s="12" customFormat="1" ht="11.25" customHeight="1">
      <c r="A149" s="16" t="s">
        <v>234</v>
      </c>
      <c r="B149" s="1" t="s">
        <v>576</v>
      </c>
      <c r="C149" s="1" t="s">
        <v>577</v>
      </c>
      <c r="D149" s="14">
        <v>2</v>
      </c>
      <c r="E149" s="15"/>
      <c r="F149" s="11">
        <f t="shared" si="12"/>
        <v>0</v>
      </c>
      <c r="G149" s="15"/>
      <c r="H149" s="12">
        <f t="shared" si="13"/>
        <v>0</v>
      </c>
      <c r="I149" s="12">
        <f t="shared" si="14"/>
        <v>0</v>
      </c>
      <c r="J149" s="12">
        <f t="shared" si="15"/>
        <v>0</v>
      </c>
      <c r="K149" s="12">
        <f t="shared" si="16"/>
        <v>0</v>
      </c>
      <c r="L149" s="12">
        <f t="shared" si="17"/>
        <v>0</v>
      </c>
      <c r="M149" s="12">
        <v>147</v>
      </c>
      <c r="N149" s="12">
        <v>18</v>
      </c>
    </row>
    <row r="150" spans="1:14" s="12" customFormat="1" ht="11.25" customHeight="1">
      <c r="A150" s="16" t="s">
        <v>235</v>
      </c>
      <c r="B150" s="1" t="s">
        <v>578</v>
      </c>
      <c r="C150" s="1" t="s">
        <v>236</v>
      </c>
      <c r="D150" s="14">
        <v>1</v>
      </c>
      <c r="E150" s="15"/>
      <c r="F150" s="11">
        <f t="shared" si="12"/>
        <v>0</v>
      </c>
      <c r="G150" s="15"/>
      <c r="H150" s="12">
        <f t="shared" si="13"/>
        <v>0</v>
      </c>
      <c r="I150" s="12">
        <f t="shared" si="14"/>
        <v>0</v>
      </c>
      <c r="J150" s="12">
        <f t="shared" si="15"/>
        <v>0</v>
      </c>
      <c r="K150" s="12">
        <f t="shared" si="16"/>
        <v>0</v>
      </c>
      <c r="L150" s="12">
        <f t="shared" si="17"/>
        <v>0</v>
      </c>
      <c r="M150" s="12">
        <v>148</v>
      </c>
      <c r="N150" s="12">
        <v>19</v>
      </c>
    </row>
    <row r="151" spans="1:14" s="12" customFormat="1" ht="11.25" customHeight="1">
      <c r="A151" s="13" t="s">
        <v>237</v>
      </c>
      <c r="B151" s="2" t="s">
        <v>579</v>
      </c>
      <c r="C151" s="1" t="s">
        <v>238</v>
      </c>
      <c r="D151" s="14">
        <v>6</v>
      </c>
      <c r="E151" s="15" t="s">
        <v>672</v>
      </c>
      <c r="F151" s="11">
        <f t="shared" si="12"/>
        <v>6</v>
      </c>
      <c r="G151" s="15"/>
      <c r="H151" s="12">
        <f t="shared" si="13"/>
        <v>0</v>
      </c>
      <c r="I151" s="12">
        <f t="shared" si="14"/>
        <v>1</v>
      </c>
      <c r="J151" s="12">
        <f t="shared" si="15"/>
        <v>0</v>
      </c>
      <c r="K151" s="12">
        <f t="shared" si="16"/>
        <v>1</v>
      </c>
      <c r="L151" s="12">
        <f t="shared" si="17"/>
        <v>6</v>
      </c>
      <c r="M151" s="12">
        <v>149</v>
      </c>
      <c r="N151" s="12">
        <v>20</v>
      </c>
    </row>
    <row r="152" spans="1:14" s="12" customFormat="1" ht="11.25" customHeight="1">
      <c r="A152" s="13" t="s">
        <v>239</v>
      </c>
      <c r="B152" s="2" t="s">
        <v>580</v>
      </c>
      <c r="C152" s="1" t="s">
        <v>240</v>
      </c>
      <c r="D152" s="14">
        <v>3</v>
      </c>
      <c r="E152" s="15" t="s">
        <v>742</v>
      </c>
      <c r="F152" s="11">
        <f t="shared" si="12"/>
        <v>3</v>
      </c>
      <c r="G152" s="15"/>
      <c r="H152" s="12">
        <f t="shared" si="13"/>
        <v>0</v>
      </c>
      <c r="I152" s="12">
        <f t="shared" si="14"/>
        <v>1</v>
      </c>
      <c r="J152" s="12">
        <f t="shared" si="15"/>
        <v>0</v>
      </c>
      <c r="K152" s="12">
        <f t="shared" si="16"/>
        <v>1</v>
      </c>
      <c r="L152" s="12">
        <f t="shared" si="17"/>
        <v>3</v>
      </c>
      <c r="M152" s="12">
        <v>150</v>
      </c>
      <c r="N152" s="12">
        <v>21</v>
      </c>
    </row>
    <row r="153" spans="1:14" s="12" customFormat="1" ht="11.25" customHeight="1">
      <c r="A153" s="16" t="s">
        <v>241</v>
      </c>
      <c r="B153" s="1" t="s">
        <v>581</v>
      </c>
      <c r="C153" s="1" t="s">
        <v>242</v>
      </c>
      <c r="D153" s="14">
        <v>1</v>
      </c>
      <c r="E153" s="15"/>
      <c r="F153" s="11">
        <f t="shared" si="12"/>
        <v>0</v>
      </c>
      <c r="G153" s="15"/>
      <c r="H153" s="12">
        <f t="shared" si="13"/>
        <v>0</v>
      </c>
      <c r="I153" s="12">
        <f t="shared" si="14"/>
        <v>0</v>
      </c>
      <c r="J153" s="12">
        <f t="shared" si="15"/>
        <v>0</v>
      </c>
      <c r="K153" s="12">
        <f t="shared" si="16"/>
        <v>0</v>
      </c>
      <c r="L153" s="12">
        <f t="shared" si="17"/>
        <v>0</v>
      </c>
      <c r="M153" s="12">
        <v>151</v>
      </c>
      <c r="N153" s="12">
        <v>22</v>
      </c>
    </row>
    <row r="154" spans="1:14" s="12" customFormat="1" ht="11.25" customHeight="1">
      <c r="A154" s="13" t="s">
        <v>243</v>
      </c>
      <c r="B154" s="2" t="s">
        <v>582</v>
      </c>
      <c r="C154" s="1" t="s">
        <v>244</v>
      </c>
      <c r="D154" s="14">
        <v>4</v>
      </c>
      <c r="E154" s="15" t="s">
        <v>698</v>
      </c>
      <c r="F154" s="11">
        <f t="shared" si="12"/>
        <v>4</v>
      </c>
      <c r="G154" s="15"/>
      <c r="H154" s="12">
        <f t="shared" si="13"/>
        <v>0</v>
      </c>
      <c r="I154" s="12">
        <f t="shared" si="14"/>
        <v>1</v>
      </c>
      <c r="J154" s="12">
        <f t="shared" si="15"/>
        <v>0</v>
      </c>
      <c r="K154" s="12">
        <f t="shared" si="16"/>
        <v>1</v>
      </c>
      <c r="L154" s="12">
        <f t="shared" si="17"/>
        <v>4</v>
      </c>
      <c r="M154" s="12">
        <v>152</v>
      </c>
      <c r="N154" s="12">
        <v>23</v>
      </c>
    </row>
    <row r="155" spans="1:14" s="12" customFormat="1" ht="11.25" customHeight="1">
      <c r="A155" s="13" t="s">
        <v>245</v>
      </c>
      <c r="B155" s="2" t="s">
        <v>663</v>
      </c>
      <c r="C155" s="1" t="s">
        <v>246</v>
      </c>
      <c r="D155" s="14">
        <v>6</v>
      </c>
      <c r="E155" s="15" t="s">
        <v>743</v>
      </c>
      <c r="F155" s="11">
        <f t="shared" si="12"/>
        <v>6</v>
      </c>
      <c r="G155" s="15"/>
      <c r="H155" s="12">
        <f t="shared" si="13"/>
        <v>0</v>
      </c>
      <c r="I155" s="12">
        <f t="shared" si="14"/>
        <v>1</v>
      </c>
      <c r="J155" s="12">
        <f t="shared" si="15"/>
        <v>0</v>
      </c>
      <c r="K155" s="12">
        <f t="shared" si="16"/>
        <v>1</v>
      </c>
      <c r="L155" s="12">
        <f t="shared" si="17"/>
        <v>6</v>
      </c>
      <c r="M155" s="12">
        <v>153</v>
      </c>
      <c r="N155" s="12">
        <v>24</v>
      </c>
    </row>
    <row r="156" spans="1:14" s="12" customFormat="1" ht="11.25" customHeight="1">
      <c r="A156" s="16" t="s">
        <v>247</v>
      </c>
      <c r="B156" s="1" t="s">
        <v>583</v>
      </c>
      <c r="C156" s="1" t="s">
        <v>248</v>
      </c>
      <c r="D156" s="14">
        <v>1</v>
      </c>
      <c r="E156" s="15"/>
      <c r="F156" s="11">
        <f t="shared" si="12"/>
        <v>0</v>
      </c>
      <c r="G156" s="15"/>
      <c r="H156" s="12">
        <f t="shared" si="13"/>
        <v>0</v>
      </c>
      <c r="I156" s="12">
        <f t="shared" si="14"/>
        <v>0</v>
      </c>
      <c r="J156" s="12">
        <f t="shared" si="15"/>
        <v>0</v>
      </c>
      <c r="K156" s="12">
        <f t="shared" si="16"/>
        <v>0</v>
      </c>
      <c r="L156" s="12">
        <f t="shared" si="17"/>
        <v>0</v>
      </c>
      <c r="M156" s="12">
        <v>154</v>
      </c>
      <c r="N156" s="12">
        <v>25</v>
      </c>
    </row>
    <row r="157" spans="1:14" s="12" customFormat="1" ht="11.25" customHeight="1">
      <c r="A157" s="16" t="s">
        <v>249</v>
      </c>
      <c r="B157" s="1" t="s">
        <v>584</v>
      </c>
      <c r="C157" s="1" t="s">
        <v>250</v>
      </c>
      <c r="D157" s="14">
        <v>3</v>
      </c>
      <c r="E157" s="15"/>
      <c r="F157" s="11">
        <f t="shared" si="12"/>
        <v>0</v>
      </c>
      <c r="G157" s="15"/>
      <c r="H157" s="12">
        <f t="shared" si="13"/>
        <v>0</v>
      </c>
      <c r="I157" s="12">
        <f t="shared" si="14"/>
        <v>0</v>
      </c>
      <c r="J157" s="12">
        <f t="shared" si="15"/>
        <v>0</v>
      </c>
      <c r="K157" s="12">
        <f t="shared" si="16"/>
        <v>0</v>
      </c>
      <c r="L157" s="12">
        <f t="shared" si="17"/>
        <v>0</v>
      </c>
      <c r="M157" s="12">
        <v>155</v>
      </c>
      <c r="N157" s="12">
        <v>26</v>
      </c>
    </row>
    <row r="158" spans="1:14" s="12" customFormat="1" ht="11.25" customHeight="1">
      <c r="A158" s="16" t="s">
        <v>251</v>
      </c>
      <c r="B158" s="1" t="s">
        <v>585</v>
      </c>
      <c r="C158" s="1" t="s">
        <v>586</v>
      </c>
      <c r="D158" s="14">
        <v>3</v>
      </c>
      <c r="E158" s="15"/>
      <c r="F158" s="11">
        <f t="shared" si="12"/>
        <v>0</v>
      </c>
      <c r="G158" s="15"/>
      <c r="H158" s="12">
        <f t="shared" si="13"/>
        <v>0</v>
      </c>
      <c r="I158" s="12">
        <f t="shared" si="14"/>
        <v>0</v>
      </c>
      <c r="J158" s="12">
        <f t="shared" si="15"/>
        <v>0</v>
      </c>
      <c r="K158" s="12">
        <f t="shared" si="16"/>
        <v>0</v>
      </c>
      <c r="L158" s="12">
        <f t="shared" si="17"/>
        <v>0</v>
      </c>
      <c r="M158" s="12">
        <v>156</v>
      </c>
      <c r="N158" s="12">
        <v>27</v>
      </c>
    </row>
    <row r="159" spans="1:14" s="12" customFormat="1" ht="11.25" customHeight="1">
      <c r="A159" s="16" t="s">
        <v>252</v>
      </c>
      <c r="B159" s="1" t="s">
        <v>587</v>
      </c>
      <c r="C159" s="1" t="s">
        <v>588</v>
      </c>
      <c r="D159" s="14">
        <v>1</v>
      </c>
      <c r="E159" s="15"/>
      <c r="F159" s="11">
        <f t="shared" si="12"/>
        <v>0</v>
      </c>
      <c r="G159" s="15"/>
      <c r="H159" s="12">
        <f t="shared" si="13"/>
        <v>0</v>
      </c>
      <c r="I159" s="12">
        <f t="shared" si="14"/>
        <v>0</v>
      </c>
      <c r="J159" s="12">
        <f t="shared" si="15"/>
        <v>0</v>
      </c>
      <c r="K159" s="12">
        <f t="shared" si="16"/>
        <v>0</v>
      </c>
      <c r="L159" s="12">
        <f t="shared" si="17"/>
        <v>0</v>
      </c>
      <c r="M159" s="12">
        <v>157</v>
      </c>
      <c r="N159" s="12">
        <v>28</v>
      </c>
    </row>
    <row r="160" spans="1:14" s="12" customFormat="1" ht="11.25" customHeight="1">
      <c r="A160" s="16" t="s">
        <v>253</v>
      </c>
      <c r="B160" s="1" t="s">
        <v>589</v>
      </c>
      <c r="C160" s="1" t="s">
        <v>254</v>
      </c>
      <c r="D160" s="14">
        <v>3</v>
      </c>
      <c r="E160" s="15" t="s">
        <v>744</v>
      </c>
      <c r="F160" s="11">
        <f t="shared" si="12"/>
        <v>3</v>
      </c>
      <c r="G160" s="15"/>
      <c r="H160" s="12">
        <f t="shared" si="13"/>
        <v>0</v>
      </c>
      <c r="I160" s="12">
        <f t="shared" si="14"/>
        <v>1</v>
      </c>
      <c r="J160" s="12">
        <f t="shared" si="15"/>
        <v>0</v>
      </c>
      <c r="K160" s="12">
        <f t="shared" si="16"/>
        <v>1</v>
      </c>
      <c r="L160" s="12">
        <f t="shared" si="17"/>
        <v>3</v>
      </c>
      <c r="M160" s="12">
        <v>158</v>
      </c>
      <c r="N160" s="12">
        <v>29</v>
      </c>
    </row>
    <row r="161" spans="1:14" s="12" customFormat="1" ht="11.25" customHeight="1">
      <c r="A161" s="16" t="s">
        <v>255</v>
      </c>
      <c r="B161" s="1" t="s">
        <v>590</v>
      </c>
      <c r="C161" s="1" t="s">
        <v>256</v>
      </c>
      <c r="D161" s="14">
        <v>3</v>
      </c>
      <c r="E161" s="15"/>
      <c r="F161" s="11">
        <f t="shared" si="12"/>
        <v>0</v>
      </c>
      <c r="G161" s="15"/>
      <c r="H161" s="12">
        <f t="shared" si="13"/>
        <v>0</v>
      </c>
      <c r="I161" s="12">
        <f t="shared" si="14"/>
        <v>0</v>
      </c>
      <c r="J161" s="12">
        <f t="shared" si="15"/>
        <v>0</v>
      </c>
      <c r="K161" s="12">
        <f t="shared" si="16"/>
        <v>0</v>
      </c>
      <c r="L161" s="12">
        <f t="shared" si="17"/>
        <v>0</v>
      </c>
      <c r="M161" s="12">
        <v>159</v>
      </c>
      <c r="N161" s="12">
        <v>30</v>
      </c>
    </row>
    <row r="162" spans="1:14" s="12" customFormat="1" ht="11.25" customHeight="1">
      <c r="A162" s="13" t="s">
        <v>257</v>
      </c>
      <c r="B162" s="2" t="s">
        <v>591</v>
      </c>
      <c r="C162" s="1" t="s">
        <v>258</v>
      </c>
      <c r="D162" s="14">
        <v>7</v>
      </c>
      <c r="E162" s="15" t="s">
        <v>706</v>
      </c>
      <c r="F162" s="11">
        <f t="shared" si="12"/>
        <v>7</v>
      </c>
      <c r="G162" s="15"/>
      <c r="H162" s="12">
        <f t="shared" si="13"/>
        <v>0</v>
      </c>
      <c r="I162" s="12">
        <f t="shared" si="14"/>
        <v>1</v>
      </c>
      <c r="J162" s="12">
        <f t="shared" si="15"/>
        <v>0</v>
      </c>
      <c r="K162" s="12">
        <f t="shared" si="16"/>
        <v>1</v>
      </c>
      <c r="L162" s="12">
        <f t="shared" si="17"/>
        <v>7</v>
      </c>
      <c r="M162" s="12">
        <v>160</v>
      </c>
      <c r="N162" s="12">
        <v>1</v>
      </c>
    </row>
    <row r="163" spans="1:14" s="12" customFormat="1" ht="11.25" customHeight="1">
      <c r="A163" s="16" t="s">
        <v>259</v>
      </c>
      <c r="B163" s="1" t="s">
        <v>592</v>
      </c>
      <c r="C163" s="1" t="s">
        <v>260</v>
      </c>
      <c r="D163" s="14">
        <v>1</v>
      </c>
      <c r="E163" s="15"/>
      <c r="F163" s="11">
        <f t="shared" si="12"/>
        <v>0</v>
      </c>
      <c r="G163" s="15"/>
      <c r="H163" s="12">
        <f t="shared" si="13"/>
        <v>0</v>
      </c>
      <c r="I163" s="12">
        <f t="shared" si="14"/>
        <v>0</v>
      </c>
      <c r="J163" s="12">
        <f t="shared" si="15"/>
        <v>0</v>
      </c>
      <c r="K163" s="12">
        <f t="shared" si="16"/>
        <v>0</v>
      </c>
      <c r="L163" s="12">
        <f t="shared" si="17"/>
        <v>0</v>
      </c>
      <c r="M163" s="12">
        <v>161</v>
      </c>
      <c r="N163" s="12">
        <v>2</v>
      </c>
    </row>
    <row r="164" spans="1:14" s="12" customFormat="1" ht="11.25" customHeight="1">
      <c r="A164" s="13" t="s">
        <v>261</v>
      </c>
      <c r="B164" s="2" t="s">
        <v>593</v>
      </c>
      <c r="C164" s="1" t="s">
        <v>594</v>
      </c>
      <c r="D164" s="14">
        <v>3</v>
      </c>
      <c r="E164" s="15" t="s">
        <v>745</v>
      </c>
      <c r="F164" s="11">
        <f t="shared" si="12"/>
        <v>3</v>
      </c>
      <c r="G164" s="15"/>
      <c r="H164" s="12">
        <f t="shared" si="13"/>
        <v>0</v>
      </c>
      <c r="I164" s="12">
        <f t="shared" si="14"/>
        <v>1</v>
      </c>
      <c r="J164" s="12">
        <f t="shared" si="15"/>
        <v>0</v>
      </c>
      <c r="K164" s="12">
        <f t="shared" si="16"/>
        <v>1</v>
      </c>
      <c r="L164" s="12">
        <f t="shared" si="17"/>
        <v>3</v>
      </c>
      <c r="M164" s="12">
        <v>162</v>
      </c>
      <c r="N164" s="12">
        <v>3</v>
      </c>
    </row>
    <row r="165" spans="1:14" s="12" customFormat="1" ht="11.25" customHeight="1">
      <c r="A165" s="16" t="s">
        <v>262</v>
      </c>
      <c r="B165" s="1" t="s">
        <v>595</v>
      </c>
      <c r="C165" s="1" t="s">
        <v>263</v>
      </c>
      <c r="D165" s="14">
        <v>1</v>
      </c>
      <c r="E165" s="15"/>
      <c r="F165" s="11">
        <f t="shared" si="12"/>
        <v>0</v>
      </c>
      <c r="G165" s="15"/>
      <c r="H165" s="12">
        <f t="shared" si="13"/>
        <v>0</v>
      </c>
      <c r="I165" s="12">
        <f t="shared" si="14"/>
        <v>0</v>
      </c>
      <c r="J165" s="12">
        <f t="shared" si="15"/>
        <v>0</v>
      </c>
      <c r="K165" s="12">
        <f t="shared" si="16"/>
        <v>0</v>
      </c>
      <c r="L165" s="12">
        <f t="shared" si="17"/>
        <v>0</v>
      </c>
      <c r="M165" s="12">
        <v>163</v>
      </c>
      <c r="N165" s="12">
        <v>4</v>
      </c>
    </row>
    <row r="166" spans="1:14" s="12" customFormat="1" ht="11.25" customHeight="1">
      <c r="A166" s="13" t="s">
        <v>264</v>
      </c>
      <c r="B166" s="2" t="s">
        <v>596</v>
      </c>
      <c r="C166" s="1" t="s">
        <v>265</v>
      </c>
      <c r="D166" s="14">
        <v>4</v>
      </c>
      <c r="E166" s="15" t="s">
        <v>708</v>
      </c>
      <c r="F166" s="11">
        <f t="shared" si="12"/>
        <v>4</v>
      </c>
      <c r="G166" s="15"/>
      <c r="H166" s="12">
        <f t="shared" si="13"/>
        <v>0</v>
      </c>
      <c r="I166" s="12">
        <f t="shared" si="14"/>
        <v>1</v>
      </c>
      <c r="J166" s="12">
        <f t="shared" si="15"/>
        <v>0</v>
      </c>
      <c r="K166" s="12">
        <f t="shared" si="16"/>
        <v>1</v>
      </c>
      <c r="L166" s="12">
        <f t="shared" si="17"/>
        <v>4</v>
      </c>
      <c r="M166" s="12">
        <v>164</v>
      </c>
      <c r="N166" s="12">
        <v>5</v>
      </c>
    </row>
    <row r="167" spans="1:14" s="12" customFormat="1" ht="11.25" customHeight="1">
      <c r="A167" s="16" t="s">
        <v>597</v>
      </c>
      <c r="B167" s="1" t="s">
        <v>598</v>
      </c>
      <c r="C167" s="1" t="s">
        <v>599</v>
      </c>
      <c r="D167" s="14">
        <v>1</v>
      </c>
      <c r="E167" s="15"/>
      <c r="F167" s="11">
        <f t="shared" si="12"/>
        <v>0</v>
      </c>
      <c r="G167" s="15"/>
      <c r="H167" s="12">
        <f t="shared" si="13"/>
        <v>0</v>
      </c>
      <c r="I167" s="12">
        <f t="shared" si="14"/>
        <v>0</v>
      </c>
      <c r="J167" s="12">
        <f t="shared" si="15"/>
        <v>0</v>
      </c>
      <c r="K167" s="12">
        <f t="shared" si="16"/>
        <v>0</v>
      </c>
      <c r="L167" s="12">
        <f t="shared" si="17"/>
        <v>0</v>
      </c>
      <c r="M167" s="12">
        <v>165</v>
      </c>
      <c r="N167" s="12">
        <v>6</v>
      </c>
    </row>
    <row r="168" spans="1:14" s="12" customFormat="1" ht="11.25" customHeight="1">
      <c r="A168" s="13" t="s">
        <v>266</v>
      </c>
      <c r="B168" s="2" t="s">
        <v>600</v>
      </c>
      <c r="C168" s="1" t="s">
        <v>384</v>
      </c>
      <c r="D168" s="14">
        <v>3</v>
      </c>
      <c r="E168" s="15" t="s">
        <v>746</v>
      </c>
      <c r="F168" s="11">
        <f t="shared" si="12"/>
        <v>3</v>
      </c>
      <c r="G168" s="15"/>
      <c r="H168" s="12">
        <f t="shared" si="13"/>
        <v>0</v>
      </c>
      <c r="I168" s="12">
        <f t="shared" si="14"/>
        <v>1</v>
      </c>
      <c r="J168" s="12">
        <f t="shared" si="15"/>
        <v>0</v>
      </c>
      <c r="K168" s="12">
        <f t="shared" si="16"/>
        <v>1</v>
      </c>
      <c r="L168" s="12">
        <f t="shared" si="17"/>
        <v>3</v>
      </c>
      <c r="M168" s="12">
        <v>166</v>
      </c>
      <c r="N168" s="12">
        <v>7</v>
      </c>
    </row>
    <row r="169" spans="1:14" s="12" customFormat="1" ht="11.25" customHeight="1">
      <c r="A169" s="16" t="s">
        <v>267</v>
      </c>
      <c r="B169" s="1" t="s">
        <v>601</v>
      </c>
      <c r="C169" s="1" t="s">
        <v>363</v>
      </c>
      <c r="D169" s="14">
        <v>1</v>
      </c>
      <c r="E169" s="15"/>
      <c r="F169" s="11">
        <f t="shared" si="12"/>
        <v>0</v>
      </c>
      <c r="G169" s="15"/>
      <c r="H169" s="12">
        <f t="shared" si="13"/>
        <v>0</v>
      </c>
      <c r="I169" s="12">
        <f t="shared" si="14"/>
        <v>0</v>
      </c>
      <c r="J169" s="12">
        <f t="shared" si="15"/>
        <v>0</v>
      </c>
      <c r="K169" s="12">
        <f t="shared" si="16"/>
        <v>0</v>
      </c>
      <c r="L169" s="12">
        <f t="shared" si="17"/>
        <v>0</v>
      </c>
      <c r="M169" s="12">
        <v>167</v>
      </c>
      <c r="N169" s="12">
        <v>8</v>
      </c>
    </row>
    <row r="170" spans="1:14" s="12" customFormat="1" ht="11.25" customHeight="1">
      <c r="A170" s="13" t="s">
        <v>268</v>
      </c>
      <c r="B170" s="2" t="s">
        <v>602</v>
      </c>
      <c r="C170" s="1" t="s">
        <v>269</v>
      </c>
      <c r="D170" s="14">
        <v>3</v>
      </c>
      <c r="E170" s="15" t="s">
        <v>747</v>
      </c>
      <c r="F170" s="11">
        <f t="shared" si="12"/>
        <v>3</v>
      </c>
      <c r="G170" s="15"/>
      <c r="H170" s="12">
        <f t="shared" si="13"/>
        <v>0</v>
      </c>
      <c r="I170" s="12">
        <f t="shared" si="14"/>
        <v>1</v>
      </c>
      <c r="J170" s="12">
        <f t="shared" si="15"/>
        <v>0</v>
      </c>
      <c r="K170" s="12">
        <f t="shared" si="16"/>
        <v>1</v>
      </c>
      <c r="L170" s="12">
        <f t="shared" si="17"/>
        <v>3</v>
      </c>
      <c r="M170" s="12">
        <v>168</v>
      </c>
      <c r="N170" s="12">
        <v>9</v>
      </c>
    </row>
    <row r="171" spans="1:14" s="12" customFormat="1" ht="11.25" customHeight="1">
      <c r="A171" s="16" t="s">
        <v>270</v>
      </c>
      <c r="B171" s="1" t="s">
        <v>603</v>
      </c>
      <c r="C171" s="1" t="s">
        <v>371</v>
      </c>
      <c r="D171" s="14">
        <v>0</v>
      </c>
      <c r="E171" s="15" t="s">
        <v>701</v>
      </c>
      <c r="F171" s="11">
        <f t="shared" si="12"/>
        <v>0</v>
      </c>
      <c r="G171" s="15"/>
      <c r="H171" s="12">
        <f t="shared" si="13"/>
        <v>0</v>
      </c>
      <c r="I171" s="12">
        <f t="shared" si="14"/>
        <v>0</v>
      </c>
      <c r="J171" s="12">
        <f t="shared" si="15"/>
        <v>0</v>
      </c>
      <c r="K171" s="12">
        <f t="shared" si="16"/>
        <v>0</v>
      </c>
      <c r="L171" s="12">
        <f t="shared" si="17"/>
        <v>0</v>
      </c>
      <c r="M171" s="12">
        <v>169</v>
      </c>
      <c r="N171" s="12">
        <v>10</v>
      </c>
    </row>
    <row r="172" spans="1:14" s="12" customFormat="1" ht="11.25" customHeight="1">
      <c r="A172" s="16" t="s">
        <v>271</v>
      </c>
      <c r="B172" s="1" t="s">
        <v>604</v>
      </c>
      <c r="C172" s="1" t="s">
        <v>372</v>
      </c>
      <c r="D172" s="14">
        <v>0</v>
      </c>
      <c r="E172" s="15"/>
      <c r="F172" s="11">
        <f t="shared" si="12"/>
        <v>0</v>
      </c>
      <c r="G172" s="15"/>
      <c r="H172" s="12">
        <f t="shared" si="13"/>
        <v>0</v>
      </c>
      <c r="I172" s="12">
        <f t="shared" si="14"/>
        <v>0</v>
      </c>
      <c r="J172" s="12">
        <f t="shared" si="15"/>
        <v>0</v>
      </c>
      <c r="K172" s="12">
        <f t="shared" si="16"/>
        <v>0</v>
      </c>
      <c r="L172" s="12">
        <f t="shared" si="17"/>
        <v>0</v>
      </c>
      <c r="M172" s="12">
        <v>170</v>
      </c>
      <c r="N172" s="12">
        <v>11</v>
      </c>
    </row>
    <row r="173" spans="1:14" s="12" customFormat="1" ht="11.25" customHeight="1">
      <c r="A173" s="13" t="s">
        <v>272</v>
      </c>
      <c r="B173" s="2" t="s">
        <v>605</v>
      </c>
      <c r="C173" s="1" t="s">
        <v>273</v>
      </c>
      <c r="D173" s="14">
        <v>7</v>
      </c>
      <c r="E173" s="15" t="s">
        <v>703</v>
      </c>
      <c r="F173" s="11">
        <f t="shared" si="12"/>
        <v>7</v>
      </c>
      <c r="G173" s="15"/>
      <c r="H173" s="12">
        <f t="shared" si="13"/>
        <v>0</v>
      </c>
      <c r="I173" s="12">
        <f t="shared" si="14"/>
        <v>1</v>
      </c>
      <c r="J173" s="12">
        <f t="shared" si="15"/>
        <v>0</v>
      </c>
      <c r="K173" s="12">
        <f t="shared" si="16"/>
        <v>1</v>
      </c>
      <c r="L173" s="12">
        <f t="shared" si="17"/>
        <v>7</v>
      </c>
      <c r="M173" s="12">
        <v>171</v>
      </c>
      <c r="N173" s="12">
        <v>12</v>
      </c>
    </row>
    <row r="174" spans="1:14" s="12" customFormat="1" ht="11.25" customHeight="1">
      <c r="A174" s="16" t="s">
        <v>274</v>
      </c>
      <c r="B174" s="1" t="s">
        <v>606</v>
      </c>
      <c r="C174" s="1" t="s">
        <v>275</v>
      </c>
      <c r="D174" s="14">
        <v>3</v>
      </c>
      <c r="E174" s="15"/>
      <c r="F174" s="11">
        <f t="shared" si="12"/>
        <v>0</v>
      </c>
      <c r="G174" s="15"/>
      <c r="H174" s="12">
        <f t="shared" si="13"/>
        <v>0</v>
      </c>
      <c r="I174" s="12">
        <f t="shared" si="14"/>
        <v>0</v>
      </c>
      <c r="J174" s="12">
        <f t="shared" si="15"/>
        <v>0</v>
      </c>
      <c r="K174" s="12">
        <f t="shared" si="16"/>
        <v>0</v>
      </c>
      <c r="L174" s="12">
        <f t="shared" si="17"/>
        <v>0</v>
      </c>
      <c r="M174" s="12">
        <v>172</v>
      </c>
      <c r="N174" s="12">
        <v>13</v>
      </c>
    </row>
    <row r="175" spans="1:14" s="12" customFormat="1" ht="11.25" customHeight="1">
      <c r="A175" s="16" t="s">
        <v>276</v>
      </c>
      <c r="B175" s="1" t="s">
        <v>607</v>
      </c>
      <c r="C175" s="1" t="s">
        <v>373</v>
      </c>
      <c r="D175" s="14">
        <v>1</v>
      </c>
      <c r="E175" s="15"/>
      <c r="F175" s="11">
        <f t="shared" si="12"/>
        <v>0</v>
      </c>
      <c r="G175" s="15"/>
      <c r="H175" s="12">
        <f t="shared" si="13"/>
        <v>0</v>
      </c>
      <c r="I175" s="12">
        <f t="shared" si="14"/>
        <v>0</v>
      </c>
      <c r="J175" s="12">
        <f t="shared" si="15"/>
        <v>0</v>
      </c>
      <c r="K175" s="12">
        <f t="shared" si="16"/>
        <v>0</v>
      </c>
      <c r="L175" s="12">
        <f t="shared" si="17"/>
        <v>0</v>
      </c>
      <c r="M175" s="12">
        <v>173</v>
      </c>
      <c r="N175" s="12">
        <v>14</v>
      </c>
    </row>
    <row r="176" spans="1:14" s="12" customFormat="1" ht="11.25" customHeight="1">
      <c r="A176" s="16" t="s">
        <v>277</v>
      </c>
      <c r="B176" s="1" t="s">
        <v>608</v>
      </c>
      <c r="C176" s="1" t="s">
        <v>278</v>
      </c>
      <c r="D176" s="14">
        <v>4</v>
      </c>
      <c r="E176" s="15"/>
      <c r="F176" s="11">
        <f t="shared" si="12"/>
        <v>0</v>
      </c>
      <c r="G176" s="15"/>
      <c r="H176" s="12">
        <f t="shared" si="13"/>
        <v>0</v>
      </c>
      <c r="I176" s="12">
        <f t="shared" si="14"/>
        <v>0</v>
      </c>
      <c r="J176" s="12">
        <f t="shared" si="15"/>
        <v>0</v>
      </c>
      <c r="K176" s="12">
        <f t="shared" si="16"/>
        <v>0</v>
      </c>
      <c r="L176" s="12">
        <f t="shared" si="17"/>
        <v>0</v>
      </c>
      <c r="M176" s="12">
        <v>174</v>
      </c>
      <c r="N176" s="12">
        <v>15</v>
      </c>
    </row>
    <row r="177" spans="1:14" s="12" customFormat="1" ht="11.25" customHeight="1">
      <c r="A177" s="16" t="s">
        <v>279</v>
      </c>
      <c r="B177" s="1" t="s">
        <v>609</v>
      </c>
      <c r="C177" s="1" t="s">
        <v>280</v>
      </c>
      <c r="D177" s="14">
        <v>3</v>
      </c>
      <c r="E177" s="15"/>
      <c r="F177" s="11">
        <f t="shared" si="12"/>
        <v>0</v>
      </c>
      <c r="G177" s="15" t="s">
        <v>700</v>
      </c>
      <c r="H177" s="12">
        <f t="shared" si="13"/>
        <v>3</v>
      </c>
      <c r="I177" s="12">
        <f t="shared" si="14"/>
        <v>0</v>
      </c>
      <c r="J177" s="12">
        <f t="shared" si="15"/>
        <v>1</v>
      </c>
      <c r="K177" s="12">
        <f t="shared" si="16"/>
        <v>1</v>
      </c>
      <c r="L177" s="12">
        <f t="shared" si="17"/>
        <v>3</v>
      </c>
      <c r="M177" s="12">
        <v>175</v>
      </c>
      <c r="N177" s="12">
        <v>16</v>
      </c>
    </row>
    <row r="178" spans="1:14" s="12" customFormat="1" ht="11.25" customHeight="1">
      <c r="A178" s="16" t="s">
        <v>281</v>
      </c>
      <c r="B178" s="1" t="s">
        <v>610</v>
      </c>
      <c r="C178" s="1" t="s">
        <v>282</v>
      </c>
      <c r="D178" s="14">
        <v>1</v>
      </c>
      <c r="E178" s="15"/>
      <c r="F178" s="11">
        <f t="shared" si="12"/>
        <v>0</v>
      </c>
      <c r="G178" s="15"/>
      <c r="H178" s="12">
        <f t="shared" si="13"/>
        <v>0</v>
      </c>
      <c r="I178" s="12">
        <f t="shared" si="14"/>
        <v>0</v>
      </c>
      <c r="J178" s="12">
        <f t="shared" si="15"/>
        <v>0</v>
      </c>
      <c r="K178" s="12">
        <f t="shared" si="16"/>
        <v>0</v>
      </c>
      <c r="L178" s="12">
        <f t="shared" si="17"/>
        <v>0</v>
      </c>
      <c r="M178" s="12">
        <v>176</v>
      </c>
      <c r="N178" s="12">
        <v>17</v>
      </c>
    </row>
    <row r="179" spans="1:14" s="12" customFormat="1" ht="11.25" customHeight="1">
      <c r="A179" s="13" t="s">
        <v>283</v>
      </c>
      <c r="B179" s="2" t="s">
        <v>611</v>
      </c>
      <c r="C179" s="1" t="s">
        <v>284</v>
      </c>
      <c r="D179" s="14">
        <v>9</v>
      </c>
      <c r="E179" s="15" t="s">
        <v>704</v>
      </c>
      <c r="F179" s="11">
        <f t="shared" si="12"/>
        <v>9</v>
      </c>
      <c r="G179" s="15"/>
      <c r="H179" s="12">
        <f t="shared" si="13"/>
        <v>0</v>
      </c>
      <c r="I179" s="12">
        <f t="shared" si="14"/>
        <v>1</v>
      </c>
      <c r="J179" s="12">
        <f t="shared" si="15"/>
        <v>0</v>
      </c>
      <c r="K179" s="12">
        <f t="shared" si="16"/>
        <v>1</v>
      </c>
      <c r="L179" s="12">
        <f t="shared" si="17"/>
        <v>9</v>
      </c>
      <c r="M179" s="12">
        <v>177</v>
      </c>
      <c r="N179" s="12">
        <v>18</v>
      </c>
    </row>
    <row r="180" spans="1:14" s="12" customFormat="1" ht="11.25" customHeight="1">
      <c r="A180" s="16" t="s">
        <v>285</v>
      </c>
      <c r="B180" s="1" t="s">
        <v>612</v>
      </c>
      <c r="C180" s="1" t="s">
        <v>286</v>
      </c>
      <c r="D180" s="14">
        <v>2</v>
      </c>
      <c r="E180" s="15"/>
      <c r="F180" s="11">
        <f t="shared" si="12"/>
        <v>0</v>
      </c>
      <c r="G180" s="15"/>
      <c r="H180" s="12">
        <f t="shared" si="13"/>
        <v>0</v>
      </c>
      <c r="I180" s="12">
        <f t="shared" si="14"/>
        <v>0</v>
      </c>
      <c r="J180" s="12">
        <f t="shared" si="15"/>
        <v>0</v>
      </c>
      <c r="K180" s="12">
        <f t="shared" si="16"/>
        <v>0</v>
      </c>
      <c r="L180" s="12">
        <f t="shared" si="17"/>
        <v>0</v>
      </c>
      <c r="M180" s="12">
        <v>178</v>
      </c>
      <c r="N180" s="12">
        <v>19</v>
      </c>
    </row>
    <row r="181" spans="1:14" s="12" customFormat="1" ht="11.25" customHeight="1">
      <c r="A181" s="16" t="s">
        <v>287</v>
      </c>
      <c r="B181" s="1" t="s">
        <v>613</v>
      </c>
      <c r="C181" s="1" t="s">
        <v>288</v>
      </c>
      <c r="D181" s="14">
        <v>4</v>
      </c>
      <c r="E181" s="15"/>
      <c r="F181" s="11">
        <f t="shared" si="12"/>
        <v>0</v>
      </c>
      <c r="G181" s="15"/>
      <c r="H181" s="12">
        <f t="shared" si="13"/>
        <v>0</v>
      </c>
      <c r="I181" s="12">
        <f t="shared" si="14"/>
        <v>0</v>
      </c>
      <c r="J181" s="12">
        <f t="shared" si="15"/>
        <v>0</v>
      </c>
      <c r="K181" s="12">
        <f t="shared" si="16"/>
        <v>0</v>
      </c>
      <c r="L181" s="12">
        <f t="shared" si="17"/>
        <v>0</v>
      </c>
      <c r="M181" s="12">
        <v>179</v>
      </c>
      <c r="N181" s="12">
        <v>20</v>
      </c>
    </row>
    <row r="182" spans="1:14" s="12" customFormat="1" ht="11.25" customHeight="1">
      <c r="A182" s="16" t="s">
        <v>289</v>
      </c>
      <c r="B182" s="1" t="s">
        <v>614</v>
      </c>
      <c r="C182" s="1" t="s">
        <v>290</v>
      </c>
      <c r="D182" s="14">
        <v>3</v>
      </c>
      <c r="E182" s="15"/>
      <c r="F182" s="11">
        <f t="shared" si="12"/>
        <v>0</v>
      </c>
      <c r="G182" s="15" t="s">
        <v>674</v>
      </c>
      <c r="H182" s="12">
        <f t="shared" si="13"/>
        <v>3</v>
      </c>
      <c r="I182" s="12">
        <f t="shared" si="14"/>
        <v>0</v>
      </c>
      <c r="J182" s="12">
        <f t="shared" si="15"/>
        <v>1</v>
      </c>
      <c r="K182" s="12">
        <f t="shared" si="16"/>
        <v>1</v>
      </c>
      <c r="L182" s="12">
        <f t="shared" si="17"/>
        <v>3</v>
      </c>
      <c r="M182" s="12">
        <v>180</v>
      </c>
      <c r="N182" s="12">
        <v>21</v>
      </c>
    </row>
    <row r="183" spans="1:14" s="12" customFormat="1" ht="11.25" customHeight="1">
      <c r="A183" s="16" t="s">
        <v>291</v>
      </c>
      <c r="B183" s="1" t="s">
        <v>615</v>
      </c>
      <c r="C183" s="1" t="s">
        <v>292</v>
      </c>
      <c r="D183" s="14">
        <v>1</v>
      </c>
      <c r="E183" s="15"/>
      <c r="F183" s="11">
        <f t="shared" si="12"/>
        <v>0</v>
      </c>
      <c r="G183" s="15"/>
      <c r="H183" s="12">
        <f t="shared" si="13"/>
        <v>0</v>
      </c>
      <c r="I183" s="12">
        <f t="shared" si="14"/>
        <v>0</v>
      </c>
      <c r="J183" s="12">
        <f t="shared" si="15"/>
        <v>0</v>
      </c>
      <c r="K183" s="12">
        <f t="shared" si="16"/>
        <v>0</v>
      </c>
      <c r="L183" s="12">
        <f t="shared" si="17"/>
        <v>0</v>
      </c>
      <c r="M183" s="12">
        <v>181</v>
      </c>
      <c r="N183" s="12">
        <v>22</v>
      </c>
    </row>
    <row r="184" spans="1:14" s="12" customFormat="1" ht="11.25" customHeight="1">
      <c r="A184" s="13" t="s">
        <v>293</v>
      </c>
      <c r="B184" s="2" t="s">
        <v>616</v>
      </c>
      <c r="C184" s="1" t="s">
        <v>294</v>
      </c>
      <c r="D184" s="14">
        <v>3</v>
      </c>
      <c r="E184" s="15" t="s">
        <v>748</v>
      </c>
      <c r="F184" s="11">
        <f t="shared" si="12"/>
        <v>3</v>
      </c>
      <c r="G184" s="15"/>
      <c r="H184" s="12">
        <f t="shared" si="13"/>
        <v>0</v>
      </c>
      <c r="I184" s="12">
        <f t="shared" si="14"/>
        <v>1</v>
      </c>
      <c r="J184" s="12">
        <f t="shared" si="15"/>
        <v>0</v>
      </c>
      <c r="K184" s="12">
        <f t="shared" si="16"/>
        <v>1</v>
      </c>
      <c r="L184" s="12">
        <f t="shared" si="17"/>
        <v>3</v>
      </c>
      <c r="M184" s="12">
        <v>182</v>
      </c>
      <c r="N184" s="12">
        <v>23</v>
      </c>
    </row>
    <row r="185" spans="1:14" s="12" customFormat="1" ht="11.25" customHeight="1">
      <c r="A185" s="13" t="s">
        <v>295</v>
      </c>
      <c r="B185" s="2" t="s">
        <v>617</v>
      </c>
      <c r="C185" s="1" t="s">
        <v>296</v>
      </c>
      <c r="D185" s="14">
        <v>8</v>
      </c>
      <c r="E185" s="15" t="s">
        <v>707</v>
      </c>
      <c r="F185" s="11">
        <f t="shared" si="12"/>
        <v>8</v>
      </c>
      <c r="G185" s="15"/>
      <c r="H185" s="12">
        <f t="shared" si="13"/>
        <v>0</v>
      </c>
      <c r="I185" s="12">
        <f t="shared" si="14"/>
        <v>1</v>
      </c>
      <c r="J185" s="12">
        <f t="shared" si="15"/>
        <v>0</v>
      </c>
      <c r="K185" s="12">
        <f t="shared" si="16"/>
        <v>1</v>
      </c>
      <c r="L185" s="12">
        <f t="shared" si="17"/>
        <v>8</v>
      </c>
      <c r="M185" s="12">
        <v>183</v>
      </c>
      <c r="N185" s="12">
        <v>24</v>
      </c>
    </row>
    <row r="186" spans="1:14" s="12" customFormat="1" ht="11.25" customHeight="1">
      <c r="A186" s="13" t="s">
        <v>297</v>
      </c>
      <c r="B186" s="2" t="s">
        <v>618</v>
      </c>
      <c r="C186" s="1" t="s">
        <v>364</v>
      </c>
      <c r="D186" s="14">
        <v>3</v>
      </c>
      <c r="E186" s="15" t="s">
        <v>702</v>
      </c>
      <c r="F186" s="11">
        <f t="shared" si="12"/>
        <v>3</v>
      </c>
      <c r="G186" s="15"/>
      <c r="H186" s="12">
        <f t="shared" si="13"/>
        <v>0</v>
      </c>
      <c r="I186" s="12">
        <f t="shared" si="14"/>
        <v>1</v>
      </c>
      <c r="J186" s="12">
        <f t="shared" si="15"/>
        <v>0</v>
      </c>
      <c r="K186" s="12">
        <f t="shared" si="16"/>
        <v>1</v>
      </c>
      <c r="L186" s="12">
        <f t="shared" si="17"/>
        <v>3</v>
      </c>
      <c r="M186" s="12">
        <v>184</v>
      </c>
      <c r="N186" s="12">
        <v>25</v>
      </c>
    </row>
    <row r="187" spans="1:14" s="12" customFormat="1" ht="11.25" customHeight="1">
      <c r="A187" s="13" t="s">
        <v>298</v>
      </c>
      <c r="B187" s="2" t="s">
        <v>619</v>
      </c>
      <c r="C187" s="1" t="s">
        <v>620</v>
      </c>
      <c r="D187" s="14">
        <v>3</v>
      </c>
      <c r="E187" s="15"/>
      <c r="F187" s="11">
        <f t="shared" si="12"/>
        <v>0</v>
      </c>
      <c r="G187" s="15"/>
      <c r="H187" s="12">
        <f t="shared" si="13"/>
        <v>0</v>
      </c>
      <c r="I187" s="12">
        <f t="shared" si="14"/>
        <v>0</v>
      </c>
      <c r="J187" s="12">
        <f t="shared" si="15"/>
        <v>0</v>
      </c>
      <c r="K187" s="12">
        <f t="shared" si="16"/>
        <v>0</v>
      </c>
      <c r="L187" s="12">
        <f t="shared" si="17"/>
        <v>0</v>
      </c>
      <c r="M187" s="12">
        <v>185</v>
      </c>
      <c r="N187" s="12">
        <v>26</v>
      </c>
    </row>
    <row r="188" spans="1:14" s="12" customFormat="1" ht="11.25" customHeight="1">
      <c r="A188" s="16" t="s">
        <v>299</v>
      </c>
      <c r="B188" s="1" t="s">
        <v>621</v>
      </c>
      <c r="C188" s="1" t="s">
        <v>300</v>
      </c>
      <c r="D188" s="14">
        <v>2</v>
      </c>
      <c r="E188" s="15"/>
      <c r="F188" s="11">
        <f t="shared" si="12"/>
        <v>0</v>
      </c>
      <c r="G188" s="15"/>
      <c r="H188" s="12">
        <f t="shared" si="13"/>
        <v>0</v>
      </c>
      <c r="I188" s="12">
        <f t="shared" si="14"/>
        <v>0</v>
      </c>
      <c r="J188" s="12">
        <f t="shared" si="15"/>
        <v>0</v>
      </c>
      <c r="K188" s="12">
        <f t="shared" si="16"/>
        <v>0</v>
      </c>
      <c r="L188" s="12">
        <f t="shared" si="17"/>
        <v>0</v>
      </c>
      <c r="M188" s="12">
        <v>186</v>
      </c>
      <c r="N188" s="12">
        <v>27</v>
      </c>
    </row>
    <row r="189" spans="1:14" s="12" customFormat="1" ht="11.25" customHeight="1">
      <c r="A189" s="16" t="s">
        <v>622</v>
      </c>
      <c r="B189" s="1" t="s">
        <v>623</v>
      </c>
      <c r="C189" s="1" t="s">
        <v>624</v>
      </c>
      <c r="D189" s="14">
        <v>0</v>
      </c>
      <c r="E189" s="15"/>
      <c r="F189" s="11">
        <f t="shared" si="12"/>
        <v>0</v>
      </c>
      <c r="G189" s="15"/>
      <c r="H189" s="12">
        <f t="shared" si="13"/>
        <v>0</v>
      </c>
      <c r="I189" s="12">
        <f t="shared" si="14"/>
        <v>0</v>
      </c>
      <c r="J189" s="12">
        <f t="shared" si="15"/>
        <v>0</v>
      </c>
      <c r="K189" s="12">
        <f t="shared" si="16"/>
        <v>0</v>
      </c>
      <c r="L189" s="12">
        <f t="shared" si="17"/>
        <v>0</v>
      </c>
      <c r="M189" s="12">
        <v>187</v>
      </c>
      <c r="N189" s="12">
        <v>28</v>
      </c>
    </row>
    <row r="190" spans="1:14" s="12" customFormat="1" ht="11.25" customHeight="1">
      <c r="A190" s="16" t="s">
        <v>301</v>
      </c>
      <c r="B190" s="1" t="s">
        <v>625</v>
      </c>
      <c r="C190" s="1" t="s">
        <v>302</v>
      </c>
      <c r="D190" s="14">
        <v>3</v>
      </c>
      <c r="E190" s="15"/>
      <c r="F190" s="11">
        <f t="shared" si="12"/>
        <v>0</v>
      </c>
      <c r="G190" s="15"/>
      <c r="H190" s="12">
        <f t="shared" si="13"/>
        <v>0</v>
      </c>
      <c r="I190" s="12">
        <f t="shared" si="14"/>
        <v>0</v>
      </c>
      <c r="J190" s="12">
        <f t="shared" si="15"/>
        <v>0</v>
      </c>
      <c r="K190" s="12">
        <f t="shared" si="16"/>
        <v>0</v>
      </c>
      <c r="L190" s="12">
        <f t="shared" si="17"/>
        <v>0</v>
      </c>
      <c r="M190" s="12">
        <v>188</v>
      </c>
      <c r="N190" s="12">
        <v>29</v>
      </c>
    </row>
    <row r="191" spans="1:14" s="12" customFormat="1" ht="11.25" customHeight="1">
      <c r="A191" s="16" t="s">
        <v>303</v>
      </c>
      <c r="B191" s="1" t="s">
        <v>626</v>
      </c>
      <c r="C191" s="1" t="s">
        <v>627</v>
      </c>
      <c r="D191" s="14">
        <v>2</v>
      </c>
      <c r="E191" s="15"/>
      <c r="F191" s="11">
        <f t="shared" si="12"/>
        <v>0</v>
      </c>
      <c r="G191" s="15"/>
      <c r="H191" s="12">
        <f t="shared" si="13"/>
        <v>0</v>
      </c>
      <c r="I191" s="12">
        <f t="shared" si="14"/>
        <v>0</v>
      </c>
      <c r="J191" s="12">
        <f t="shared" si="15"/>
        <v>0</v>
      </c>
      <c r="K191" s="12">
        <f t="shared" si="16"/>
        <v>0</v>
      </c>
      <c r="L191" s="12">
        <f t="shared" si="17"/>
        <v>0</v>
      </c>
      <c r="M191" s="12">
        <v>189</v>
      </c>
      <c r="N191" s="12">
        <v>30</v>
      </c>
    </row>
    <row r="192" spans="1:14" s="12" customFormat="1" ht="11.25" customHeight="1">
      <c r="A192" s="13" t="s">
        <v>304</v>
      </c>
      <c r="B192" s="2" t="s">
        <v>628</v>
      </c>
      <c r="C192" s="1" t="s">
        <v>305</v>
      </c>
      <c r="D192" s="14">
        <v>3</v>
      </c>
      <c r="E192" s="15" t="s">
        <v>749</v>
      </c>
      <c r="F192" s="11">
        <f t="shared" si="12"/>
        <v>3</v>
      </c>
      <c r="G192" s="15"/>
      <c r="H192" s="12">
        <f t="shared" si="13"/>
        <v>0</v>
      </c>
      <c r="I192" s="12">
        <f t="shared" si="14"/>
        <v>1</v>
      </c>
      <c r="J192" s="12">
        <f t="shared" si="15"/>
        <v>0</v>
      </c>
      <c r="K192" s="12">
        <f t="shared" si="16"/>
        <v>1</v>
      </c>
      <c r="L192" s="12">
        <f t="shared" si="17"/>
        <v>3</v>
      </c>
      <c r="M192" s="12">
        <v>190</v>
      </c>
      <c r="N192" s="12">
        <v>31</v>
      </c>
    </row>
    <row r="193" spans="1:14" s="12" customFormat="1" ht="11.25" customHeight="1">
      <c r="A193" s="16" t="s">
        <v>306</v>
      </c>
      <c r="B193" s="1" t="s">
        <v>629</v>
      </c>
      <c r="C193" s="1" t="s">
        <v>307</v>
      </c>
      <c r="D193" s="14">
        <v>3</v>
      </c>
      <c r="E193" s="15"/>
      <c r="F193" s="11">
        <f t="shared" si="12"/>
        <v>0</v>
      </c>
      <c r="G193" s="15"/>
      <c r="H193" s="12">
        <f t="shared" si="13"/>
        <v>0</v>
      </c>
      <c r="I193" s="12">
        <f t="shared" si="14"/>
        <v>0</v>
      </c>
      <c r="J193" s="12">
        <f t="shared" si="15"/>
        <v>0</v>
      </c>
      <c r="K193" s="12">
        <f t="shared" si="16"/>
        <v>0</v>
      </c>
      <c r="L193" s="12">
        <f t="shared" si="17"/>
        <v>0</v>
      </c>
      <c r="M193" s="12">
        <v>191</v>
      </c>
      <c r="N193" s="12">
        <v>32</v>
      </c>
    </row>
    <row r="194" spans="1:14" s="12" customFormat="1" ht="11.25" customHeight="1">
      <c r="A194" s="13" t="s">
        <v>308</v>
      </c>
      <c r="B194" s="2" t="s">
        <v>630</v>
      </c>
      <c r="C194" s="1" t="s">
        <v>365</v>
      </c>
      <c r="D194" s="14">
        <v>3</v>
      </c>
      <c r="E194" s="15" t="s">
        <v>705</v>
      </c>
      <c r="F194" s="11">
        <f t="shared" si="12"/>
        <v>3</v>
      </c>
      <c r="G194" s="15"/>
      <c r="H194" s="12">
        <f t="shared" si="13"/>
        <v>0</v>
      </c>
      <c r="I194" s="12">
        <f t="shared" si="14"/>
        <v>1</v>
      </c>
      <c r="J194" s="12">
        <f t="shared" si="15"/>
        <v>0</v>
      </c>
      <c r="K194" s="12">
        <f t="shared" si="16"/>
        <v>1</v>
      </c>
      <c r="L194" s="12">
        <f t="shared" si="17"/>
        <v>3</v>
      </c>
      <c r="M194" s="12">
        <v>192</v>
      </c>
      <c r="N194" s="12">
        <v>33</v>
      </c>
    </row>
    <row r="195" spans="1:14" s="12" customFormat="1" ht="11.25" customHeight="1">
      <c r="A195" s="13" t="s">
        <v>309</v>
      </c>
      <c r="B195" s="2" t="s">
        <v>631</v>
      </c>
      <c r="C195" s="1" t="s">
        <v>310</v>
      </c>
      <c r="D195" s="14">
        <v>4</v>
      </c>
      <c r="E195" s="15" t="s">
        <v>699</v>
      </c>
      <c r="F195" s="11">
        <f aca="true" t="shared" si="18" ref="F195:F217">IF(E195&lt;&gt;0,D195,0)</f>
        <v>4</v>
      </c>
      <c r="G195" s="15"/>
      <c r="H195" s="12">
        <f t="shared" si="13"/>
        <v>0</v>
      </c>
      <c r="I195" s="12">
        <f t="shared" si="14"/>
        <v>1</v>
      </c>
      <c r="J195" s="12">
        <f t="shared" si="15"/>
        <v>0</v>
      </c>
      <c r="K195" s="12">
        <f t="shared" si="16"/>
        <v>1</v>
      </c>
      <c r="L195" s="12">
        <f t="shared" si="17"/>
        <v>4</v>
      </c>
      <c r="M195" s="12">
        <v>193</v>
      </c>
      <c r="N195" s="12">
        <v>34</v>
      </c>
    </row>
    <row r="196" spans="1:14" s="12" customFormat="1" ht="11.25" customHeight="1">
      <c r="A196" s="13" t="s">
        <v>311</v>
      </c>
      <c r="B196" s="2" t="s">
        <v>632</v>
      </c>
      <c r="C196" s="1" t="s">
        <v>312</v>
      </c>
      <c r="D196" s="14">
        <v>4</v>
      </c>
      <c r="E196" s="15" t="s">
        <v>701</v>
      </c>
      <c r="F196" s="11">
        <f t="shared" si="18"/>
        <v>4</v>
      </c>
      <c r="G196" s="15"/>
      <c r="H196" s="12">
        <f aca="true" t="shared" si="19" ref="H196:H217">IF(G196&lt;&gt;0,D196,0)</f>
        <v>0</v>
      </c>
      <c r="I196" s="12">
        <f aca="true" t="shared" si="20" ref="I196:I217">IF(F196&lt;&gt;0,1,0)</f>
        <v>1</v>
      </c>
      <c r="J196" s="12">
        <f aca="true" t="shared" si="21" ref="J196:J217">IF(G196&lt;&gt;"",1,0)</f>
        <v>0</v>
      </c>
      <c r="K196" s="12">
        <f aca="true" t="shared" si="22" ref="K196:K217">J196+I196</f>
        <v>1</v>
      </c>
      <c r="L196" s="12">
        <f aca="true" t="shared" si="23" ref="L196:L217">IF(K196=1,D196,0)</f>
        <v>4</v>
      </c>
      <c r="M196" s="12">
        <v>194</v>
      </c>
      <c r="N196" s="12">
        <v>35</v>
      </c>
    </row>
    <row r="197" spans="1:14" s="12" customFormat="1" ht="11.25" customHeight="1">
      <c r="A197" s="13" t="s">
        <v>313</v>
      </c>
      <c r="B197" s="2" t="s">
        <v>633</v>
      </c>
      <c r="C197" s="1" t="s">
        <v>634</v>
      </c>
      <c r="D197" s="14">
        <v>4</v>
      </c>
      <c r="E197" s="15" t="s">
        <v>750</v>
      </c>
      <c r="F197" s="11">
        <f t="shared" si="18"/>
        <v>4</v>
      </c>
      <c r="G197" s="15"/>
      <c r="H197" s="12">
        <f t="shared" si="19"/>
        <v>0</v>
      </c>
      <c r="I197" s="12">
        <f t="shared" si="20"/>
        <v>1</v>
      </c>
      <c r="J197" s="12">
        <f t="shared" si="21"/>
        <v>0</v>
      </c>
      <c r="K197" s="12">
        <f t="shared" si="22"/>
        <v>1</v>
      </c>
      <c r="L197" s="12">
        <f t="shared" si="23"/>
        <v>4</v>
      </c>
      <c r="M197" s="12">
        <v>195</v>
      </c>
      <c r="N197" s="12">
        <v>36</v>
      </c>
    </row>
    <row r="198" spans="1:14" s="12" customFormat="1" ht="11.25" customHeight="1">
      <c r="A198" s="16" t="s">
        <v>314</v>
      </c>
      <c r="B198" s="1" t="s">
        <v>635</v>
      </c>
      <c r="C198" s="1" t="s">
        <v>315</v>
      </c>
      <c r="D198" s="14">
        <v>2</v>
      </c>
      <c r="E198" s="15"/>
      <c r="F198" s="11">
        <f t="shared" si="18"/>
        <v>0</v>
      </c>
      <c r="G198" s="15"/>
      <c r="H198" s="12">
        <f t="shared" si="19"/>
        <v>0</v>
      </c>
      <c r="I198" s="12">
        <f t="shared" si="20"/>
        <v>0</v>
      </c>
      <c r="J198" s="12">
        <f t="shared" si="21"/>
        <v>0</v>
      </c>
      <c r="K198" s="12">
        <f t="shared" si="22"/>
        <v>0</v>
      </c>
      <c r="L198" s="12">
        <f t="shared" si="23"/>
        <v>0</v>
      </c>
      <c r="M198" s="12">
        <v>196</v>
      </c>
      <c r="N198" s="12">
        <v>37</v>
      </c>
    </row>
    <row r="199" spans="1:14" s="12" customFormat="1" ht="11.25" customHeight="1">
      <c r="A199" s="13" t="s">
        <v>316</v>
      </c>
      <c r="B199" s="2" t="s">
        <v>636</v>
      </c>
      <c r="C199" s="1" t="s">
        <v>366</v>
      </c>
      <c r="D199" s="14">
        <v>1</v>
      </c>
      <c r="E199" s="15" t="s">
        <v>757</v>
      </c>
      <c r="F199" s="11">
        <f t="shared" si="18"/>
        <v>1</v>
      </c>
      <c r="G199" s="15"/>
      <c r="H199" s="12">
        <f t="shared" si="19"/>
        <v>0</v>
      </c>
      <c r="I199" s="12">
        <f t="shared" si="20"/>
        <v>1</v>
      </c>
      <c r="J199" s="12">
        <f t="shared" si="21"/>
        <v>0</v>
      </c>
      <c r="K199" s="12">
        <f t="shared" si="22"/>
        <v>1</v>
      </c>
      <c r="L199" s="12">
        <f t="shared" si="23"/>
        <v>1</v>
      </c>
      <c r="M199" s="12">
        <v>197</v>
      </c>
      <c r="N199" s="12">
        <v>38</v>
      </c>
    </row>
    <row r="200" spans="1:14" s="12" customFormat="1" ht="11.25" customHeight="1">
      <c r="A200" s="16" t="s">
        <v>317</v>
      </c>
      <c r="B200" s="1" t="s">
        <v>637</v>
      </c>
      <c r="C200" s="1" t="s">
        <v>638</v>
      </c>
      <c r="D200" s="14">
        <v>0</v>
      </c>
      <c r="E200" s="15"/>
      <c r="F200" s="11">
        <f t="shared" si="18"/>
        <v>0</v>
      </c>
      <c r="G200" s="15"/>
      <c r="H200" s="12">
        <f t="shared" si="19"/>
        <v>0</v>
      </c>
      <c r="I200" s="12">
        <f t="shared" si="20"/>
        <v>0</v>
      </c>
      <c r="J200" s="12">
        <f t="shared" si="21"/>
        <v>0</v>
      </c>
      <c r="K200" s="12">
        <f t="shared" si="22"/>
        <v>0</v>
      </c>
      <c r="L200" s="12">
        <f t="shared" si="23"/>
        <v>0</v>
      </c>
      <c r="M200" s="12">
        <v>198</v>
      </c>
      <c r="N200" s="12">
        <v>39</v>
      </c>
    </row>
    <row r="201" spans="1:14" s="12" customFormat="1" ht="11.25" customHeight="1">
      <c r="A201" s="16" t="s">
        <v>318</v>
      </c>
      <c r="B201" s="1" t="s">
        <v>639</v>
      </c>
      <c r="C201" s="1" t="s">
        <v>319</v>
      </c>
      <c r="D201" s="14">
        <v>2</v>
      </c>
      <c r="E201" s="15"/>
      <c r="F201" s="11">
        <f t="shared" si="18"/>
        <v>0</v>
      </c>
      <c r="G201" s="15"/>
      <c r="H201" s="12">
        <f t="shared" si="19"/>
        <v>0</v>
      </c>
      <c r="I201" s="12">
        <f t="shared" si="20"/>
        <v>0</v>
      </c>
      <c r="J201" s="12">
        <f t="shared" si="21"/>
        <v>0</v>
      </c>
      <c r="K201" s="12">
        <f t="shared" si="22"/>
        <v>0</v>
      </c>
      <c r="L201" s="12">
        <f t="shared" si="23"/>
        <v>0</v>
      </c>
      <c r="M201" s="12">
        <v>199</v>
      </c>
      <c r="N201" s="12">
        <v>40</v>
      </c>
    </row>
    <row r="202" spans="1:14" s="12" customFormat="1" ht="11.25" customHeight="1">
      <c r="A202" s="16" t="s">
        <v>320</v>
      </c>
      <c r="B202" s="1" t="s">
        <v>640</v>
      </c>
      <c r="C202" s="1" t="s">
        <v>321</v>
      </c>
      <c r="D202" s="14">
        <v>1</v>
      </c>
      <c r="E202" s="15"/>
      <c r="F202" s="11">
        <f t="shared" si="18"/>
        <v>0</v>
      </c>
      <c r="G202" s="15"/>
      <c r="H202" s="12">
        <f t="shared" si="19"/>
        <v>0</v>
      </c>
      <c r="I202" s="12">
        <f t="shared" si="20"/>
        <v>0</v>
      </c>
      <c r="J202" s="12">
        <f t="shared" si="21"/>
        <v>0</v>
      </c>
      <c r="K202" s="12">
        <f t="shared" si="22"/>
        <v>0</v>
      </c>
      <c r="L202" s="12">
        <f t="shared" si="23"/>
        <v>0</v>
      </c>
      <c r="M202" s="12">
        <v>200</v>
      </c>
      <c r="N202" s="12">
        <v>41</v>
      </c>
    </row>
    <row r="203" spans="1:14" s="12" customFormat="1" ht="11.25" customHeight="1">
      <c r="A203" s="16" t="s">
        <v>322</v>
      </c>
      <c r="B203" s="1" t="s">
        <v>641</v>
      </c>
      <c r="C203" s="1" t="s">
        <v>642</v>
      </c>
      <c r="D203" s="14">
        <v>3</v>
      </c>
      <c r="E203" s="15"/>
      <c r="F203" s="11">
        <f t="shared" si="18"/>
        <v>0</v>
      </c>
      <c r="G203" s="15"/>
      <c r="H203" s="12">
        <f t="shared" si="19"/>
        <v>0</v>
      </c>
      <c r="I203" s="12">
        <f t="shared" si="20"/>
        <v>0</v>
      </c>
      <c r="J203" s="12">
        <f t="shared" si="21"/>
        <v>0</v>
      </c>
      <c r="K203" s="12">
        <f t="shared" si="22"/>
        <v>0</v>
      </c>
      <c r="L203" s="12">
        <f t="shared" si="23"/>
        <v>0</v>
      </c>
      <c r="M203" s="12">
        <v>201</v>
      </c>
      <c r="N203" s="12">
        <v>42</v>
      </c>
    </row>
    <row r="204" spans="1:14" s="12" customFormat="1" ht="11.25" customHeight="1">
      <c r="A204" s="13" t="s">
        <v>323</v>
      </c>
      <c r="B204" s="2" t="s">
        <v>643</v>
      </c>
      <c r="C204" s="1" t="s">
        <v>324</v>
      </c>
      <c r="D204" s="14">
        <v>5</v>
      </c>
      <c r="E204" s="15" t="s">
        <v>751</v>
      </c>
      <c r="F204" s="11">
        <f t="shared" si="18"/>
        <v>5</v>
      </c>
      <c r="G204" s="15"/>
      <c r="H204" s="12">
        <f t="shared" si="19"/>
        <v>0</v>
      </c>
      <c r="I204" s="12">
        <f t="shared" si="20"/>
        <v>1</v>
      </c>
      <c r="J204" s="12">
        <f t="shared" si="21"/>
        <v>0</v>
      </c>
      <c r="K204" s="12">
        <f t="shared" si="22"/>
        <v>1</v>
      </c>
      <c r="L204" s="12">
        <f t="shared" si="23"/>
        <v>5</v>
      </c>
      <c r="M204" s="12">
        <v>202</v>
      </c>
      <c r="N204" s="12">
        <v>43</v>
      </c>
    </row>
    <row r="205" spans="1:14" s="12" customFormat="1" ht="11.25" customHeight="1">
      <c r="A205" s="16" t="s">
        <v>644</v>
      </c>
      <c r="B205" s="1" t="s">
        <v>645</v>
      </c>
      <c r="C205" s="1" t="s">
        <v>646</v>
      </c>
      <c r="D205" s="14">
        <v>0</v>
      </c>
      <c r="E205" s="15"/>
      <c r="F205" s="11">
        <f t="shared" si="18"/>
        <v>0</v>
      </c>
      <c r="G205" s="15"/>
      <c r="H205" s="12">
        <f t="shared" si="19"/>
        <v>0</v>
      </c>
      <c r="I205" s="12">
        <f t="shared" si="20"/>
        <v>0</v>
      </c>
      <c r="J205" s="12">
        <f t="shared" si="21"/>
        <v>0</v>
      </c>
      <c r="K205" s="12">
        <f t="shared" si="22"/>
        <v>0</v>
      </c>
      <c r="L205" s="12">
        <f t="shared" si="23"/>
        <v>0</v>
      </c>
      <c r="M205" s="12">
        <v>203</v>
      </c>
      <c r="N205" s="12">
        <v>44</v>
      </c>
    </row>
    <row r="206" spans="1:14" s="12" customFormat="1" ht="11.25" customHeight="1">
      <c r="A206" s="13" t="s">
        <v>325</v>
      </c>
      <c r="B206" s="2" t="s">
        <v>647</v>
      </c>
      <c r="C206" s="1" t="s">
        <v>326</v>
      </c>
      <c r="D206" s="14">
        <v>3</v>
      </c>
      <c r="E206" s="15" t="s">
        <v>673</v>
      </c>
      <c r="F206" s="11">
        <f t="shared" si="18"/>
        <v>3</v>
      </c>
      <c r="G206" s="15"/>
      <c r="H206" s="12">
        <f t="shared" si="19"/>
        <v>0</v>
      </c>
      <c r="I206" s="12">
        <f t="shared" si="20"/>
        <v>1</v>
      </c>
      <c r="J206" s="12">
        <f t="shared" si="21"/>
        <v>0</v>
      </c>
      <c r="K206" s="12">
        <f t="shared" si="22"/>
        <v>1</v>
      </c>
      <c r="L206" s="12">
        <f t="shared" si="23"/>
        <v>3</v>
      </c>
      <c r="M206" s="12">
        <v>204</v>
      </c>
      <c r="N206" s="12">
        <v>45</v>
      </c>
    </row>
    <row r="207" spans="1:14" s="12" customFormat="1" ht="11.25" customHeight="1">
      <c r="A207" s="16" t="s">
        <v>327</v>
      </c>
      <c r="B207" s="1" t="s">
        <v>648</v>
      </c>
      <c r="C207" s="1" t="s">
        <v>385</v>
      </c>
      <c r="D207" s="14">
        <v>3</v>
      </c>
      <c r="E207" s="15" t="s">
        <v>752</v>
      </c>
      <c r="F207" s="11">
        <f t="shared" si="18"/>
        <v>3</v>
      </c>
      <c r="G207" s="15"/>
      <c r="H207" s="12">
        <f t="shared" si="19"/>
        <v>0</v>
      </c>
      <c r="I207" s="12">
        <f t="shared" si="20"/>
        <v>1</v>
      </c>
      <c r="J207" s="12">
        <f t="shared" si="21"/>
        <v>0</v>
      </c>
      <c r="K207" s="12">
        <f t="shared" si="22"/>
        <v>1</v>
      </c>
      <c r="L207" s="12">
        <f t="shared" si="23"/>
        <v>3</v>
      </c>
      <c r="M207" s="12">
        <v>205</v>
      </c>
      <c r="N207" s="12">
        <v>46</v>
      </c>
    </row>
    <row r="208" spans="1:14" s="12" customFormat="1" ht="11.25" customHeight="1">
      <c r="A208" s="16" t="s">
        <v>328</v>
      </c>
      <c r="B208" s="1" t="s">
        <v>649</v>
      </c>
      <c r="C208" s="1" t="s">
        <v>650</v>
      </c>
      <c r="D208" s="20">
        <v>2</v>
      </c>
      <c r="E208" s="21"/>
      <c r="F208" s="11">
        <f t="shared" si="18"/>
        <v>0</v>
      </c>
      <c r="G208" s="21"/>
      <c r="H208" s="12">
        <f t="shared" si="19"/>
        <v>0</v>
      </c>
      <c r="I208" s="12">
        <f t="shared" si="20"/>
        <v>0</v>
      </c>
      <c r="J208" s="12">
        <f t="shared" si="21"/>
        <v>0</v>
      </c>
      <c r="K208" s="12">
        <f t="shared" si="22"/>
        <v>0</v>
      </c>
      <c r="L208" s="12">
        <f t="shared" si="23"/>
        <v>0</v>
      </c>
      <c r="M208" s="12">
        <v>206</v>
      </c>
      <c r="N208" s="12">
        <v>47</v>
      </c>
    </row>
    <row r="209" spans="1:14" s="12" customFormat="1" ht="11.25" customHeight="1">
      <c r="A209" s="13" t="s">
        <v>329</v>
      </c>
      <c r="B209" s="2" t="s">
        <v>651</v>
      </c>
      <c r="C209" s="1" t="s">
        <v>330</v>
      </c>
      <c r="D209" s="20">
        <v>5</v>
      </c>
      <c r="E209" s="15" t="s">
        <v>753</v>
      </c>
      <c r="F209" s="11">
        <f t="shared" si="18"/>
        <v>5</v>
      </c>
      <c r="G209" s="15"/>
      <c r="H209" s="12">
        <f t="shared" si="19"/>
        <v>0</v>
      </c>
      <c r="I209" s="12">
        <f t="shared" si="20"/>
        <v>1</v>
      </c>
      <c r="J209" s="12">
        <f t="shared" si="21"/>
        <v>0</v>
      </c>
      <c r="K209" s="12">
        <f t="shared" si="22"/>
        <v>1</v>
      </c>
      <c r="L209" s="12">
        <f t="shared" si="23"/>
        <v>5</v>
      </c>
      <c r="M209" s="12">
        <v>207</v>
      </c>
      <c r="N209" s="12">
        <v>48</v>
      </c>
    </row>
    <row r="210" spans="1:14" s="12" customFormat="1" ht="11.25" customHeight="1">
      <c r="A210" s="16" t="s">
        <v>331</v>
      </c>
      <c r="B210" s="1" t="s">
        <v>652</v>
      </c>
      <c r="C210" s="1" t="s">
        <v>386</v>
      </c>
      <c r="D210" s="20">
        <v>0</v>
      </c>
      <c r="E210" s="15"/>
      <c r="F210" s="11">
        <f t="shared" si="18"/>
        <v>0</v>
      </c>
      <c r="G210" s="15" t="s">
        <v>754</v>
      </c>
      <c r="H210" s="12">
        <f t="shared" si="19"/>
        <v>0</v>
      </c>
      <c r="I210" s="12">
        <f t="shared" si="20"/>
        <v>0</v>
      </c>
      <c r="J210" s="12">
        <f t="shared" si="21"/>
        <v>1</v>
      </c>
      <c r="K210" s="12">
        <f t="shared" si="22"/>
        <v>1</v>
      </c>
      <c r="L210" s="12">
        <f t="shared" si="23"/>
        <v>0</v>
      </c>
      <c r="M210" s="12">
        <v>208</v>
      </c>
      <c r="N210" s="12">
        <v>49</v>
      </c>
    </row>
    <row r="211" spans="1:14" s="12" customFormat="1" ht="11.25" customHeight="1">
      <c r="A211" s="13" t="s">
        <v>332</v>
      </c>
      <c r="B211" s="2" t="s">
        <v>653</v>
      </c>
      <c r="C211" s="1" t="s">
        <v>654</v>
      </c>
      <c r="D211" s="20">
        <v>4</v>
      </c>
      <c r="E211" s="15" t="s">
        <v>755</v>
      </c>
      <c r="F211" s="11">
        <f t="shared" si="18"/>
        <v>4</v>
      </c>
      <c r="G211" s="15"/>
      <c r="H211" s="12">
        <f t="shared" si="19"/>
        <v>0</v>
      </c>
      <c r="I211" s="12">
        <f t="shared" si="20"/>
        <v>1</v>
      </c>
      <c r="J211" s="12">
        <f t="shared" si="21"/>
        <v>0</v>
      </c>
      <c r="K211" s="12">
        <f t="shared" si="22"/>
        <v>1</v>
      </c>
      <c r="L211" s="12">
        <f t="shared" si="23"/>
        <v>4</v>
      </c>
      <c r="M211" s="12">
        <v>209</v>
      </c>
      <c r="N211" s="12">
        <v>50</v>
      </c>
    </row>
    <row r="212" spans="1:14" s="12" customFormat="1" ht="11.25" customHeight="1">
      <c r="A212" s="13" t="s">
        <v>333</v>
      </c>
      <c r="B212" s="2" t="s">
        <v>655</v>
      </c>
      <c r="C212" s="1" t="s">
        <v>334</v>
      </c>
      <c r="D212" s="20">
        <v>3</v>
      </c>
      <c r="E212" s="15" t="s">
        <v>756</v>
      </c>
      <c r="F212" s="11">
        <f t="shared" si="18"/>
        <v>3</v>
      </c>
      <c r="G212" s="15"/>
      <c r="H212" s="12">
        <f t="shared" si="19"/>
        <v>0</v>
      </c>
      <c r="I212" s="12">
        <f t="shared" si="20"/>
        <v>1</v>
      </c>
      <c r="J212" s="12">
        <f t="shared" si="21"/>
        <v>0</v>
      </c>
      <c r="K212" s="12">
        <f t="shared" si="22"/>
        <v>1</v>
      </c>
      <c r="L212" s="12">
        <f t="shared" si="23"/>
        <v>3</v>
      </c>
      <c r="M212" s="12">
        <v>210</v>
      </c>
      <c r="N212" s="12">
        <v>51</v>
      </c>
    </row>
    <row r="213" spans="1:14" s="12" customFormat="1" ht="11.25" customHeight="1">
      <c r="A213" s="16" t="s">
        <v>335</v>
      </c>
      <c r="B213" s="1" t="s">
        <v>656</v>
      </c>
      <c r="C213" s="1" t="s">
        <v>336</v>
      </c>
      <c r="D213" s="20">
        <v>2</v>
      </c>
      <c r="E213" s="15"/>
      <c r="F213" s="11">
        <f t="shared" si="18"/>
        <v>0</v>
      </c>
      <c r="G213" s="15"/>
      <c r="H213" s="12">
        <f t="shared" si="19"/>
        <v>0</v>
      </c>
      <c r="I213" s="12">
        <f t="shared" si="20"/>
        <v>0</v>
      </c>
      <c r="J213" s="12">
        <f t="shared" si="21"/>
        <v>0</v>
      </c>
      <c r="K213" s="12">
        <f t="shared" si="22"/>
        <v>0</v>
      </c>
      <c r="L213" s="12">
        <f t="shared" si="23"/>
        <v>0</v>
      </c>
      <c r="M213" s="12">
        <v>211</v>
      </c>
      <c r="N213" s="12">
        <v>52</v>
      </c>
    </row>
    <row r="214" spans="1:14" s="12" customFormat="1" ht="11.25" customHeight="1">
      <c r="A214" s="16" t="s">
        <v>337</v>
      </c>
      <c r="B214" s="1" t="s">
        <v>657</v>
      </c>
      <c r="C214" s="1" t="s">
        <v>658</v>
      </c>
      <c r="D214" s="20">
        <v>1</v>
      </c>
      <c r="E214" s="15"/>
      <c r="F214" s="11">
        <f t="shared" si="18"/>
        <v>0</v>
      </c>
      <c r="G214" s="15"/>
      <c r="H214" s="12">
        <f t="shared" si="19"/>
        <v>0</v>
      </c>
      <c r="I214" s="12">
        <f t="shared" si="20"/>
        <v>0</v>
      </c>
      <c r="J214" s="12">
        <f t="shared" si="21"/>
        <v>0</v>
      </c>
      <c r="K214" s="12">
        <f t="shared" si="22"/>
        <v>0</v>
      </c>
      <c r="L214" s="12">
        <f t="shared" si="23"/>
        <v>0</v>
      </c>
      <c r="M214" s="12">
        <v>212</v>
      </c>
      <c r="N214" s="12">
        <v>53</v>
      </c>
    </row>
    <row r="215" spans="1:14" s="12" customFormat="1" ht="11.25" customHeight="1">
      <c r="A215" s="16" t="s">
        <v>338</v>
      </c>
      <c r="B215" s="1" t="s">
        <v>659</v>
      </c>
      <c r="C215" s="1" t="s">
        <v>660</v>
      </c>
      <c r="D215" s="20">
        <v>3</v>
      </c>
      <c r="E215" s="15"/>
      <c r="F215" s="11">
        <f t="shared" si="18"/>
        <v>0</v>
      </c>
      <c r="G215" s="15"/>
      <c r="H215" s="12">
        <f t="shared" si="19"/>
        <v>0</v>
      </c>
      <c r="I215" s="12">
        <f t="shared" si="20"/>
        <v>0</v>
      </c>
      <c r="J215" s="12">
        <f t="shared" si="21"/>
        <v>0</v>
      </c>
      <c r="K215" s="12">
        <f t="shared" si="22"/>
        <v>0</v>
      </c>
      <c r="L215" s="12">
        <f t="shared" si="23"/>
        <v>0</v>
      </c>
      <c r="M215" s="12">
        <v>213</v>
      </c>
      <c r="N215" s="12">
        <v>54</v>
      </c>
    </row>
    <row r="216" spans="1:14" s="12" customFormat="1" ht="11.25" customHeight="1">
      <c r="A216" s="16" t="s">
        <v>339</v>
      </c>
      <c r="B216" s="1" t="s">
        <v>661</v>
      </c>
      <c r="C216" s="1" t="s">
        <v>340</v>
      </c>
      <c r="D216" s="20">
        <v>1</v>
      </c>
      <c r="E216" s="15"/>
      <c r="F216" s="11">
        <f t="shared" si="18"/>
        <v>0</v>
      </c>
      <c r="G216" s="15"/>
      <c r="H216" s="12">
        <f t="shared" si="19"/>
        <v>0</v>
      </c>
      <c r="I216" s="12">
        <f t="shared" si="20"/>
        <v>0</v>
      </c>
      <c r="J216" s="12">
        <f t="shared" si="21"/>
        <v>0</v>
      </c>
      <c r="K216" s="12">
        <f t="shared" si="22"/>
        <v>0</v>
      </c>
      <c r="L216" s="12">
        <f t="shared" si="23"/>
        <v>0</v>
      </c>
      <c r="M216" s="12">
        <v>214</v>
      </c>
      <c r="N216" s="12">
        <v>55</v>
      </c>
    </row>
    <row r="217" spans="1:14" s="12" customFormat="1" ht="11.25" customHeight="1">
      <c r="A217" s="16" t="s">
        <v>341</v>
      </c>
      <c r="B217" s="1" t="s">
        <v>662</v>
      </c>
      <c r="C217" s="1" t="s">
        <v>390</v>
      </c>
      <c r="D217" s="20">
        <v>3</v>
      </c>
      <c r="E217" s="15"/>
      <c r="F217" s="11">
        <f t="shared" si="18"/>
        <v>0</v>
      </c>
      <c r="G217" s="15"/>
      <c r="H217" s="12">
        <f t="shared" si="19"/>
        <v>0</v>
      </c>
      <c r="I217" s="12">
        <f t="shared" si="20"/>
        <v>0</v>
      </c>
      <c r="J217" s="12">
        <f t="shared" si="21"/>
        <v>0</v>
      </c>
      <c r="K217" s="12">
        <f t="shared" si="22"/>
        <v>0</v>
      </c>
      <c r="L217" s="12">
        <f t="shared" si="23"/>
        <v>0</v>
      </c>
      <c r="M217" s="12">
        <v>215</v>
      </c>
      <c r="N217" s="12">
        <v>56</v>
      </c>
    </row>
    <row r="218" spans="1:7" s="12" customFormat="1" ht="11.25" customHeight="1">
      <c r="A218" s="22"/>
      <c r="B218" s="22"/>
      <c r="C218" s="23"/>
      <c r="D218" s="24"/>
      <c r="E218" s="25"/>
      <c r="F218" s="26"/>
      <c r="G218" s="25"/>
    </row>
    <row r="219" spans="1:10" s="12" customFormat="1" ht="11.25" customHeight="1" hidden="1">
      <c r="A219" s="22"/>
      <c r="B219" s="22"/>
      <c r="C219" s="23"/>
      <c r="D219" s="24"/>
      <c r="E219" s="27"/>
      <c r="F219" s="28"/>
      <c r="G219" s="29"/>
      <c r="I219" s="12">
        <f>SUM(I3:I218)</f>
        <v>92</v>
      </c>
      <c r="J219" s="12">
        <f>SUM(J3:J218)</f>
        <v>18</v>
      </c>
    </row>
    <row r="220" spans="1:7" s="12" customFormat="1" ht="11.25" customHeight="1" hidden="1">
      <c r="A220" s="22"/>
      <c r="B220" s="22"/>
      <c r="C220" s="23"/>
      <c r="D220" s="24"/>
      <c r="E220" s="27"/>
      <c r="F220" s="26"/>
      <c r="G220" s="29"/>
    </row>
    <row r="221" spans="1:9" s="12" customFormat="1" ht="11.25" customHeight="1" hidden="1">
      <c r="A221" s="30"/>
      <c r="B221" s="30"/>
      <c r="C221" s="31"/>
      <c r="D221" s="32"/>
      <c r="E221" s="27"/>
      <c r="F221" s="26"/>
      <c r="G221" s="29"/>
      <c r="H221" s="12">
        <f>F219+H219</f>
        <v>0</v>
      </c>
      <c r="I221" s="12">
        <f>I219+J219</f>
        <v>110</v>
      </c>
    </row>
    <row r="222" spans="6:9" ht="11.25" customHeight="1" hidden="1">
      <c r="F222" s="33"/>
      <c r="I222" s="12"/>
    </row>
    <row r="223" spans="3:4" ht="11.25" customHeight="1">
      <c r="C223" s="31" t="s">
        <v>342</v>
      </c>
      <c r="D223" s="32">
        <f>SUM(D3:D217)</f>
        <v>629</v>
      </c>
    </row>
    <row r="224" spans="3:4" ht="11.25" customHeight="1">
      <c r="C224" s="31" t="s">
        <v>343</v>
      </c>
      <c r="D224" s="32">
        <v>215</v>
      </c>
    </row>
    <row r="226" spans="4:11" ht="11.25" customHeight="1" hidden="1">
      <c r="D226" s="32">
        <f>SUM(F3:F217)</f>
        <v>368</v>
      </c>
      <c r="I226" s="7" t="s">
        <v>344</v>
      </c>
      <c r="J226" s="12"/>
      <c r="K226" s="12">
        <f>COUNTIF(K3:K218,0)</f>
        <v>105</v>
      </c>
    </row>
    <row r="227" spans="5:11" ht="11.25" customHeight="1">
      <c r="E227" s="35" t="s">
        <v>345</v>
      </c>
      <c r="F227" s="34">
        <f>SUM(H3:H218)</f>
        <v>45</v>
      </c>
      <c r="I227" s="7" t="s">
        <v>346</v>
      </c>
      <c r="J227" s="12"/>
      <c r="K227" s="12">
        <f>COUNTIF(K3:K218,1)</f>
        <v>110</v>
      </c>
    </row>
    <row r="228" spans="5:11" ht="11.25" customHeight="1">
      <c r="E228" s="36">
        <v>413</v>
      </c>
      <c r="I228" s="7" t="s">
        <v>347</v>
      </c>
      <c r="J228" s="12"/>
      <c r="K228" s="12">
        <f>SUM(L3:L217)</f>
        <v>413</v>
      </c>
    </row>
    <row r="229" spans="5:6" ht="11.25" customHeight="1">
      <c r="E229" s="37" t="s">
        <v>348</v>
      </c>
      <c r="F229" s="34">
        <f>SUM(J3:J218)</f>
        <v>18</v>
      </c>
    </row>
    <row r="230" ht="11.25" customHeight="1">
      <c r="E230" s="38">
        <f>+I221</f>
        <v>110</v>
      </c>
    </row>
    <row r="232" spans="4:7" ht="11.25" customHeight="1" hidden="1">
      <c r="D232" s="32" t="s">
        <v>351</v>
      </c>
      <c r="E232" s="4" t="s">
        <v>349</v>
      </c>
      <c r="G232" s="4" t="s">
        <v>350</v>
      </c>
    </row>
    <row r="233" spans="4:7" ht="11.25" customHeight="1" hidden="1">
      <c r="D233" s="32" t="s">
        <v>352</v>
      </c>
      <c r="E233" s="4">
        <f>E230/2</f>
        <v>55</v>
      </c>
      <c r="G233" s="4">
        <f>D224/2</f>
        <v>107.5</v>
      </c>
    </row>
    <row r="234" spans="5:7" ht="11.25" customHeight="1" hidden="1">
      <c r="E234" s="4">
        <f>E228*2/3</f>
        <v>275.3333333333333</v>
      </c>
      <c r="G234" s="4">
        <f>D223*2/3</f>
        <v>419.3333333333333</v>
      </c>
    </row>
    <row r="235" ht="11.25" customHeight="1" hidden="1"/>
    <row r="236" ht="11.25" customHeight="1" hidden="1"/>
  </sheetData>
  <sheetProtection selectLockedCells="1" selectUnlockedCells="1"/>
  <printOptions/>
  <pageMargins left="0.17" right="0.19652777777777777" top="0.19652777777777777" bottom="0.196527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isabelle bahain</dc:creator>
  <cp:keywords/>
  <dc:description/>
  <cp:lastModifiedBy>4S TOURS</cp:lastModifiedBy>
  <cp:lastPrinted>2023-08-28T12:23:20Z</cp:lastPrinted>
  <dcterms:created xsi:type="dcterms:W3CDTF">2020-09-04T09:37:17Z</dcterms:created>
  <dcterms:modified xsi:type="dcterms:W3CDTF">2023-08-28T13:43:46Z</dcterms:modified>
  <cp:category/>
  <cp:version/>
  <cp:contentType/>
  <cp:contentStatus/>
</cp:coreProperties>
</file>